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část 3_III-29015- I_cast\"/>
    </mc:Choice>
  </mc:AlternateContent>
  <bookViews>
    <workbookView xWindow="240" yWindow="135" windowWidth="18990" windowHeight="7965" tabRatio="683" activeTab="3"/>
  </bookViews>
  <sheets>
    <sheet name="KR.LIST_29015" sheetId="6" r:id="rId1"/>
    <sheet name="SO2_29015" sheetId="1" r:id="rId2"/>
    <sheet name="SO3_29015" sheetId="4" r:id="rId3"/>
    <sheet name="SO5_29015" sheetId="5" r:id="rId4"/>
  </sheets>
  <definedNames>
    <definedName name="_xlnm._FilterDatabase" localSheetId="1" hidden="1">SO2_29015!$A$7:$N$49</definedName>
    <definedName name="_xlnm._FilterDatabase" localSheetId="2" hidden="1">SO3_29015!$A$6:$E$12</definedName>
    <definedName name="_xlnm._FilterDatabase" localSheetId="3" hidden="1">SO5_29015!$A$6:$D$46</definedName>
    <definedName name="_xlnm.Print_Titles" localSheetId="1">SO2_29015!$1:$7</definedName>
    <definedName name="_xlnm.Print_Area" localSheetId="2">SO3_29015!$A$1:$G$15</definedName>
  </definedNames>
  <calcPr calcId="152511"/>
</workbook>
</file>

<file path=xl/calcChain.xml><?xml version="1.0" encoding="utf-8"?>
<calcChain xmlns="http://schemas.openxmlformats.org/spreadsheetml/2006/main">
  <c r="C20" i="6" l="1"/>
  <c r="G50" i="5"/>
  <c r="C37" i="6" l="1"/>
  <c r="C16" i="6" l="1"/>
  <c r="C12" i="6"/>
  <c r="C24" i="6" s="1"/>
  <c r="C27" i="6" l="1"/>
  <c r="C26" i="6"/>
  <c r="P9" i="1" l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8" i="1"/>
  <c r="P49" i="1" l="1"/>
  <c r="G13" i="5"/>
  <c r="C14" i="6" l="1"/>
  <c r="C29" i="6" s="1"/>
  <c r="N50" i="1"/>
  <c r="N49" i="1"/>
  <c r="C31" i="6" l="1"/>
  <c r="C34" i="6"/>
  <c r="C36" i="6" s="1"/>
  <c r="C32" i="6"/>
  <c r="E42" i="5"/>
  <c r="C41" i="5"/>
  <c r="I39" i="5"/>
  <c r="I38" i="5"/>
  <c r="I37" i="5"/>
  <c r="I49" i="5" s="1"/>
  <c r="I36" i="5"/>
  <c r="I34" i="5"/>
  <c r="I33" i="5"/>
  <c r="I32" i="5"/>
  <c r="E30" i="5"/>
  <c r="C29" i="5"/>
  <c r="H27" i="5"/>
  <c r="H26" i="5"/>
  <c r="H25" i="5"/>
  <c r="H24" i="5"/>
  <c r="H23" i="5"/>
  <c r="H22" i="5"/>
  <c r="H49" i="5" s="1"/>
  <c r="H21" i="5"/>
  <c r="E18" i="5"/>
  <c r="C17" i="5"/>
  <c r="G15" i="5"/>
  <c r="G14" i="5"/>
  <c r="G12" i="5"/>
  <c r="G11" i="5"/>
  <c r="G10" i="5"/>
  <c r="G9" i="5"/>
  <c r="G49" i="5" s="1"/>
  <c r="G7" i="4" l="1"/>
  <c r="G8" i="4" l="1"/>
  <c r="G15" i="4" s="1"/>
</calcChain>
</file>

<file path=xl/sharedStrings.xml><?xml version="1.0" encoding="utf-8"?>
<sst xmlns="http://schemas.openxmlformats.org/spreadsheetml/2006/main" count="260" uniqueCount="102">
  <si>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</si>
  <si>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</si>
  <si>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</si>
  <si>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</si>
  <si>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</si>
  <si>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</si>
  <si>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</si>
  <si>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</si>
  <si>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</si>
  <si>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</si>
  <si>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</si>
  <si>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</si>
  <si>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</si>
  <si>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</si>
  <si>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</si>
  <si>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</si>
  <si>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</si>
  <si>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</si>
  <si>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</si>
  <si>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</si>
  <si>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</si>
  <si>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</si>
  <si>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</si>
  <si>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</si>
  <si>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</si>
  <si>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</si>
  <si>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</si>
  <si>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první rok</t>
  </si>
  <si>
    <t>druhý rok</t>
  </si>
  <si>
    <t>třetí rok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</si>
  <si>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</si>
  <si>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</si>
  <si>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</si>
  <si>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</si>
  <si>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</si>
  <si>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</si>
  <si>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</si>
  <si>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</si>
  <si>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</si>
  <si>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</si>
  <si>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</si>
  <si>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</si>
  <si>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</si>
  <si>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</si>
  <si>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</si>
  <si>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</si>
  <si>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</si>
  <si>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</si>
  <si>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</si>
  <si>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</si>
  <si>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</si>
  <si>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</si>
  <si>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</si>
  <si>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lípa srdčitá</t>
  </si>
  <si>
    <t>Tilia cordata</t>
  </si>
  <si>
    <t>javor horský</t>
  </si>
  <si>
    <t>Acer pseudoplatanus</t>
  </si>
  <si>
    <t>RO</t>
  </si>
  <si>
    <t>redukce obvodová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</si>
  <si>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</si>
  <si>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</si>
  <si>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</si>
  <si>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Ovocný vysokokmen rozvětvený, prostokořený</t>
  </si>
  <si>
    <t>pořad.číslo</t>
  </si>
  <si>
    <t>poznamka k provedeni</t>
  </si>
  <si>
    <t>Cena celkem</t>
  </si>
  <si>
    <t>cena rozvojové péče na 1 ovocný strom</t>
  </si>
  <si>
    <t>cena rozvojové péče na 1 neovocný strom</t>
  </si>
  <si>
    <t>hrušen domácí</t>
  </si>
  <si>
    <t>Pyrus communis</t>
  </si>
  <si>
    <t>ok 12-14, s balem</t>
  </si>
  <si>
    <t>cena_péče_ovocné</t>
  </si>
  <si>
    <t>ks_ovocné</t>
  </si>
  <si>
    <t>cena_péče_neovocné</t>
  </si>
  <si>
    <t>ks_neovocné</t>
  </si>
  <si>
    <t>PROJEKT: REKONSTRUKCE SILNIČNÍ ZELENĚ NA FRÝDLANTSKU - KOMUNIKACE Č. III/29015 I. část</t>
  </si>
  <si>
    <t>topol kanadský</t>
  </si>
  <si>
    <t>Populus x canadensis</t>
  </si>
  <si>
    <t>dub letní</t>
  </si>
  <si>
    <t>Quercus robur</t>
  </si>
  <si>
    <t xml:space="preserve">jasan ztepilý </t>
  </si>
  <si>
    <t>15-20 %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</si>
  <si>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III/29015 I. část</t>
    </r>
  </si>
  <si>
    <t>VÝKAZ VÝMĚR - KOMUNIKACE č. III/29015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</si>
  <si>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III/29015 I. část</t>
    </r>
  </si>
  <si>
    <t>CENA BEZ DPH</t>
  </si>
  <si>
    <t>ZPŮSOBILÉ</t>
  </si>
  <si>
    <t>CENA bez DPH</t>
  </si>
  <si>
    <t>CENA VÝDAJE ZPŮSOBILÉ</t>
  </si>
  <si>
    <t>CENA VÝDAJE NEZPŮSOBILÉ</t>
  </si>
  <si>
    <t>ROZPOČET</t>
  </si>
  <si>
    <t>SO2 OŠETŘENÍ - NEZPŮSOBILÉ</t>
  </si>
  <si>
    <t>SO2 OŠETŘENÍ - ZPŮSOBILÉ</t>
  </si>
  <si>
    <t>SO3 VÝSADBY - ZPŮSOBILÉ</t>
  </si>
  <si>
    <t>SO5 ROZVOJOVÁ PÉČE - ZPŮSOBILÉ</t>
  </si>
  <si>
    <t>NEZPŮSOBILÉ</t>
  </si>
  <si>
    <t>ZPŮSOBILÉ+NEZPŮSOBILÉ</t>
  </si>
  <si>
    <t>PROJEKT: REKONSTRUKCE SILNIČNÍ ZELENĚ NA FRÝDLANTSKU - KOMUNIKACE Č. III/29015-I.část</t>
  </si>
  <si>
    <t>PŘÍLOHA Č.: 4.3.0.</t>
  </si>
  <si>
    <t>PŘÍLOHA Č.: 4.3.1.</t>
  </si>
  <si>
    <t>PŘÍLOHA Č.: 4.3.2.</t>
  </si>
  <si>
    <t>PŘÍLOHA Č.: 4.3.3.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</si>
</sst>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b/>
      <sz val="11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E3F8BE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22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5" fillId="34" borderId="0" xfId="0" applyFont="1" applyFill="1" applyAlignment="1">
      <alignment horizontal="left" vertical="top"/>
    </xf>
    <xf numFmtId="0" fontId="25" fillId="34" borderId="0" xfId="0" applyFont="1" applyFill="1" applyBorder="1" applyAlignment="1">
      <alignment horizontal="left" vertical="top"/>
    </xf>
    <xf numFmtId="0" fontId="20" fillId="34" borderId="0" xfId="0" applyFont="1" applyFill="1" applyBorder="1" applyAlignment="1">
      <alignment vertical="top"/>
    </xf>
    <xf numFmtId="0" fontId="27" fillId="34" borderId="15" xfId="42" applyFont="1" applyFill="1" applyBorder="1" applyAlignment="1">
      <alignment horizontal="left" vertical="top"/>
    </xf>
    <xf numFmtId="0" fontId="27" fillId="34" borderId="20" xfId="42" applyFont="1" applyFill="1" applyBorder="1"/>
    <xf numFmtId="164" fontId="27" fillId="34" borderId="20" xfId="42" applyNumberFormat="1" applyFont="1" applyFill="1" applyBorder="1"/>
    <xf numFmtId="0" fontId="1" fillId="34" borderId="0" xfId="44" applyFill="1"/>
    <xf numFmtId="0" fontId="32" fillId="34" borderId="0" xfId="44" applyFont="1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9" fillId="34" borderId="24" xfId="44" applyFont="1" applyFill="1" applyBorder="1" applyAlignment="1">
      <alignment horizontal="center" vertical="center"/>
    </xf>
    <xf numFmtId="0" fontId="30" fillId="34" borderId="0" xfId="44" applyFont="1" applyFill="1" applyBorder="1"/>
    <xf numFmtId="0" fontId="30" fillId="34" borderId="25" xfId="44" applyFont="1" applyFill="1" applyBorder="1" applyAlignment="1">
      <alignment horizontal="center" vertical="center"/>
    </xf>
    <xf numFmtId="0" fontId="27" fillId="34" borderId="15" xfId="44" applyFont="1" applyFill="1" applyBorder="1" applyAlignment="1">
      <alignment horizontal="left" vertical="top"/>
    </xf>
    <xf numFmtId="0" fontId="27" fillId="34" borderId="20" xfId="44" applyFont="1" applyFill="1" applyBorder="1"/>
    <xf numFmtId="164" fontId="27" fillId="34" borderId="20" xfId="44" applyNumberFormat="1" applyFont="1" applyFill="1" applyBorder="1"/>
    <xf numFmtId="0" fontId="27" fillId="34" borderId="24" xfId="44" applyFont="1" applyFill="1" applyBorder="1"/>
    <xf numFmtId="0" fontId="27" fillId="34" borderId="0" xfId="44" applyFont="1" applyFill="1" applyBorder="1"/>
    <xf numFmtId="164" fontId="27" fillId="34" borderId="25" xfId="44" applyNumberFormat="1" applyFont="1" applyFill="1" applyBorder="1"/>
    <xf numFmtId="0" fontId="27" fillId="34" borderId="15" xfId="44" applyFont="1" applyFill="1" applyBorder="1" applyAlignment="1">
      <alignment vertical="top"/>
    </xf>
    <xf numFmtId="0" fontId="27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0" fontId="33" fillId="34" borderId="0" xfId="0" applyFont="1" applyFill="1" applyBorder="1" applyAlignment="1">
      <alignment vertical="top"/>
    </xf>
    <xf numFmtId="0" fontId="34" fillId="34" borderId="0" xfId="44" applyFont="1" applyFill="1"/>
    <xf numFmtId="0" fontId="30" fillId="0" borderId="0" xfId="44" applyFont="1"/>
    <xf numFmtId="0" fontId="27" fillId="34" borderId="0" xfId="44" applyFont="1" applyFill="1"/>
    <xf numFmtId="165" fontId="27" fillId="34" borderId="0" xfId="44" applyNumberFormat="1" applyFont="1" applyFill="1"/>
    <xf numFmtId="0" fontId="34" fillId="34" borderId="0" xfId="44" applyFont="1" applyFill="1" applyAlignment="1">
      <alignment horizontal="center" wrapText="1"/>
    </xf>
    <xf numFmtId="0" fontId="27" fillId="34" borderId="28" xfId="44" applyFont="1" applyFill="1" applyBorder="1"/>
    <xf numFmtId="0" fontId="38" fillId="34" borderId="0" xfId="44" applyFont="1" applyFill="1"/>
    <xf numFmtId="0" fontId="27" fillId="34" borderId="10" xfId="44" applyFont="1" applyFill="1" applyBorder="1"/>
    <xf numFmtId="0" fontId="27" fillId="34" borderId="21" xfId="44" applyFont="1" applyFill="1" applyBorder="1"/>
    <xf numFmtId="0" fontId="34" fillId="34" borderId="31" xfId="44" applyFont="1" applyFill="1" applyBorder="1"/>
    <xf numFmtId="0" fontId="34" fillId="34" borderId="32" xfId="44" applyFont="1" applyFill="1" applyBorder="1"/>
    <xf numFmtId="164" fontId="27" fillId="34" borderId="32" xfId="44" applyNumberFormat="1" applyFont="1" applyFill="1" applyBorder="1"/>
    <xf numFmtId="0" fontId="34" fillId="34" borderId="33" xfId="44" applyFont="1" applyFill="1" applyBorder="1"/>
    <xf numFmtId="0" fontId="1" fillId="33" borderId="27" xfId="44" applyFont="1" applyFill="1" applyBorder="1" applyAlignment="1">
      <alignment horizontal="center"/>
    </xf>
    <xf numFmtId="0" fontId="1" fillId="34" borderId="0" xfId="44" applyFont="1" applyFill="1"/>
    <xf numFmtId="0" fontId="35" fillId="33" borderId="15" xfId="44" applyFont="1" applyFill="1" applyBorder="1" applyAlignment="1">
      <alignment horizontal="center" wrapText="1"/>
    </xf>
    <xf numFmtId="165" fontId="35" fillId="33" borderId="15" xfId="44" applyNumberFormat="1" applyFont="1" applyFill="1" applyBorder="1" applyAlignment="1">
      <alignment horizontal="center" wrapText="1"/>
    </xf>
    <xf numFmtId="0" fontId="36" fillId="33" borderId="15" xfId="44" applyFont="1" applyFill="1" applyBorder="1" applyAlignment="1">
      <alignment horizontal="center" wrapText="1"/>
    </xf>
    <xf numFmtId="0" fontId="35" fillId="33" borderId="21" xfId="44" applyFont="1" applyFill="1" applyBorder="1" applyAlignment="1">
      <alignment horizontal="center" wrapText="1"/>
    </xf>
    <xf numFmtId="0" fontId="35" fillId="33" borderId="22" xfId="44" applyFont="1" applyFill="1" applyBorder="1" applyAlignment="1">
      <alignment horizontal="center" wrapText="1"/>
    </xf>
    <xf numFmtId="165" fontId="35" fillId="33" borderId="22" xfId="44" applyNumberFormat="1" applyFont="1" applyFill="1" applyBorder="1" applyAlignment="1">
      <alignment horizontal="center" wrapText="1"/>
    </xf>
    <xf numFmtId="0" fontId="36" fillId="33" borderId="22" xfId="44" applyFont="1" applyFill="1" applyBorder="1" applyAlignment="1">
      <alignment horizontal="center" wrapText="1"/>
    </xf>
    <xf numFmtId="0" fontId="27" fillId="34" borderId="18" xfId="44" applyFont="1" applyFill="1" applyBorder="1"/>
    <xf numFmtId="0" fontId="35" fillId="33" borderId="35" xfId="44" applyFont="1" applyFill="1" applyBorder="1" applyAlignment="1">
      <alignment horizontal="center" wrapText="1"/>
    </xf>
    <xf numFmtId="0" fontId="27" fillId="34" borderId="38" xfId="44" applyFont="1" applyFill="1" applyBorder="1"/>
    <xf numFmtId="0" fontId="27" fillId="34" borderId="17" xfId="44" applyFont="1" applyFill="1" applyBorder="1"/>
    <xf numFmtId="164" fontId="34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20" fillId="34" borderId="0" xfId="0" applyFont="1" applyFill="1" applyAlignment="1">
      <alignment horizontal="left" vertical="top"/>
    </xf>
    <xf numFmtId="0" fontId="35" fillId="33" borderId="20" xfId="44" applyFont="1" applyFill="1" applyBorder="1" applyAlignment="1">
      <alignment horizontal="center" vertical="top" wrapText="1"/>
    </xf>
    <xf numFmtId="165" fontId="35" fillId="33" borderId="20" xfId="44" applyNumberFormat="1" applyFont="1" applyFill="1" applyBorder="1" applyAlignment="1">
      <alignment horizontal="center" vertical="top" wrapText="1"/>
    </xf>
    <xf numFmtId="0" fontId="36" fillId="33" borderId="20" xfId="44" applyFont="1" applyFill="1" applyBorder="1" applyAlignment="1">
      <alignment horizontal="center" vertical="top" wrapText="1"/>
    </xf>
    <xf numFmtId="0" fontId="34" fillId="34" borderId="0" xfId="44" applyFont="1" applyFill="1" applyAlignment="1">
      <alignment horizontal="center" vertical="top" wrapText="1"/>
    </xf>
    <xf numFmtId="0" fontId="24" fillId="34" borderId="0" xfId="0" applyFont="1" applyFill="1" applyAlignment="1">
      <alignment horizontal="left" vertical="top"/>
    </xf>
    <xf numFmtId="1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vertical="top"/>
    </xf>
    <xf numFmtId="0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left" vertical="top"/>
    </xf>
    <xf numFmtId="0" fontId="21" fillId="34" borderId="20" xfId="0" applyFont="1" applyFill="1" applyBorder="1" applyAlignment="1">
      <alignment horizontal="center" vertical="top"/>
    </xf>
    <xf numFmtId="1" fontId="21" fillId="34" borderId="20" xfId="0" applyNumberFormat="1" applyFont="1" applyFill="1" applyBorder="1" applyAlignment="1">
      <alignment horizontal="center" vertical="top"/>
    </xf>
    <xf numFmtId="0" fontId="21" fillId="34" borderId="20" xfId="0" applyNumberFormat="1" applyFont="1" applyFill="1" applyBorder="1" applyAlignment="1">
      <alignment horizontal="center" vertical="top"/>
    </xf>
    <xf numFmtId="0" fontId="21" fillId="34" borderId="20" xfId="0" applyFont="1" applyFill="1" applyBorder="1" applyAlignment="1">
      <alignment horizontal="left" vertical="top"/>
    </xf>
    <xf numFmtId="0" fontId="21" fillId="34" borderId="20" xfId="0" applyFont="1" applyFill="1" applyBorder="1" applyAlignment="1">
      <alignment vertical="top"/>
    </xf>
    <xf numFmtId="0" fontId="22" fillId="35" borderId="20" xfId="0" applyFont="1" applyFill="1" applyBorder="1" applyAlignment="1">
      <alignment horizontal="left" vertical="top"/>
    </xf>
    <xf numFmtId="0" fontId="22" fillId="34" borderId="20" xfId="0" applyFont="1" applyFill="1" applyBorder="1" applyAlignment="1">
      <alignment horizontal="left" vertical="top"/>
    </xf>
    <xf numFmtId="0" fontId="18" fillId="35" borderId="35" xfId="0" applyFont="1" applyFill="1" applyBorder="1" applyAlignment="1">
      <alignment horizontal="center" vertical="top"/>
    </xf>
    <xf numFmtId="0" fontId="42" fillId="35" borderId="36" xfId="0" applyFont="1" applyFill="1" applyBorder="1" applyAlignment="1">
      <alignment vertical="top"/>
    </xf>
    <xf numFmtId="0" fontId="19" fillId="35" borderId="36" xfId="0" applyFont="1" applyFill="1" applyBorder="1" applyAlignment="1">
      <alignment horizontal="left" vertical="top"/>
    </xf>
    <xf numFmtId="0" fontId="18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left" vertical="top"/>
    </xf>
    <xf numFmtId="164" fontId="42" fillId="35" borderId="36" xfId="0" applyNumberFormat="1" applyFont="1" applyFill="1" applyBorder="1" applyAlignment="1">
      <alignment horizontal="right" vertical="top"/>
    </xf>
    <xf numFmtId="0" fontId="21" fillId="34" borderId="20" xfId="0" applyFont="1" applyFill="1" applyBorder="1" applyAlignment="1">
      <alignment horizontal="left" vertical="top" wrapText="1"/>
    </xf>
    <xf numFmtId="0" fontId="21" fillId="34" borderId="20" xfId="0" applyFont="1" applyFill="1" applyBorder="1" applyAlignment="1">
      <alignment vertical="top" wrapText="1"/>
    </xf>
    <xf numFmtId="0" fontId="21" fillId="35" borderId="20" xfId="0" applyFont="1" applyFill="1" applyBorder="1" applyAlignment="1">
      <alignment horizontal="left" vertical="top" wrapText="1"/>
    </xf>
    <xf numFmtId="1" fontId="18" fillId="35" borderId="35" xfId="0" applyNumberFormat="1" applyFont="1" applyFill="1" applyBorder="1" applyAlignment="1">
      <alignment horizontal="center" vertical="top"/>
    </xf>
    <xf numFmtId="0" fontId="27" fillId="34" borderId="0" xfId="44" applyFont="1" applyFill="1" applyAlignment="1">
      <alignment horizontal="center" vertical="center"/>
    </xf>
    <xf numFmtId="0" fontId="27" fillId="34" borderId="20" xfId="44" applyFont="1" applyFill="1" applyBorder="1" applyAlignment="1">
      <alignment horizontal="center" vertical="center" wrapText="1"/>
    </xf>
    <xf numFmtId="0" fontId="27" fillId="34" borderId="20" xfId="44" applyFont="1" applyFill="1" applyBorder="1" applyAlignment="1">
      <alignment horizontal="center" vertical="center"/>
    </xf>
    <xf numFmtId="0" fontId="27" fillId="34" borderId="20" xfId="44" applyFont="1" applyFill="1" applyBorder="1" applyAlignment="1">
      <alignment horizontal="left" vertical="center" wrapText="1"/>
    </xf>
    <xf numFmtId="0" fontId="37" fillId="34" borderId="20" xfId="44" applyFont="1" applyFill="1" applyBorder="1" applyAlignment="1">
      <alignment horizontal="left" vertical="center" wrapText="1"/>
    </xf>
    <xf numFmtId="0" fontId="27" fillId="34" borderId="20" xfId="44" applyFont="1" applyFill="1" applyBorder="1" applyAlignment="1">
      <alignment horizontal="left" vertical="center"/>
    </xf>
    <xf numFmtId="0" fontId="37" fillId="34" borderId="20" xfId="44" applyFont="1" applyFill="1" applyBorder="1" applyAlignment="1">
      <alignment horizontal="left" vertical="center"/>
    </xf>
    <xf numFmtId="0" fontId="34" fillId="34" borderId="20" xfId="44" applyFont="1" applyFill="1" applyBorder="1" applyAlignment="1">
      <alignment horizontal="center" vertical="center" wrapText="1"/>
    </xf>
    <xf numFmtId="1" fontId="21" fillId="34" borderId="20" xfId="0" applyNumberFormat="1" applyFont="1" applyFill="1" applyBorder="1" applyAlignment="1">
      <alignment horizontal="center" vertical="top" wrapText="1"/>
    </xf>
    <xf numFmtId="0" fontId="21" fillId="34" borderId="20" xfId="0" applyNumberFormat="1" applyFont="1" applyFill="1" applyBorder="1" applyAlignment="1">
      <alignment horizontal="center" vertical="top" wrapText="1"/>
    </xf>
    <xf numFmtId="49" fontId="21" fillId="34" borderId="20" xfId="0" applyNumberFormat="1" applyFont="1" applyFill="1" applyBorder="1" applyAlignment="1">
      <alignment horizontal="left" vertical="top" wrapText="1"/>
    </xf>
    <xf numFmtId="0" fontId="22" fillId="34" borderId="20" xfId="0" applyFont="1" applyFill="1" applyBorder="1" applyAlignment="1">
      <alignment vertical="top"/>
    </xf>
    <xf numFmtId="0" fontId="22" fillId="34" borderId="20" xfId="0" applyFont="1" applyFill="1" applyBorder="1" applyAlignment="1">
      <alignment horizontal="left" vertical="top" wrapText="1"/>
    </xf>
    <xf numFmtId="0" fontId="1" fillId="33" borderId="20" xfId="44" applyFont="1" applyFill="1" applyBorder="1" applyAlignment="1">
      <alignment horizontal="center"/>
    </xf>
    <xf numFmtId="0" fontId="16" fillId="33" borderId="20" xfId="44" applyFont="1" applyFill="1" applyBorder="1" applyAlignment="1"/>
    <xf numFmtId="0" fontId="34" fillId="34" borderId="20" xfId="44" applyFont="1" applyFill="1" applyBorder="1"/>
    <xf numFmtId="44" fontId="34" fillId="34" borderId="20" xfId="46" applyFont="1" applyFill="1" applyBorder="1" applyAlignment="1">
      <alignment wrapText="1"/>
    </xf>
    <xf numFmtId="44" fontId="27" fillId="34" borderId="20" xfId="46" applyFont="1" applyFill="1" applyBorder="1" applyAlignment="1"/>
    <xf numFmtId="164" fontId="1" fillId="34" borderId="0" xfId="44" applyNumberFormat="1" applyFill="1"/>
    <xf numFmtId="0" fontId="20" fillId="33" borderId="21" xfId="0" applyFont="1" applyFill="1" applyBorder="1" applyAlignment="1">
      <alignment horizontal="center" vertical="top" wrapText="1"/>
    </xf>
    <xf numFmtId="0" fontId="18" fillId="0" borderId="20" xfId="0" applyFont="1" applyBorder="1" applyAlignment="1">
      <alignment vertical="top"/>
    </xf>
    <xf numFmtId="0" fontId="18" fillId="0" borderId="20" xfId="0" applyFont="1" applyBorder="1" applyAlignment="1">
      <alignment vertical="top" wrapText="1"/>
    </xf>
    <xf numFmtId="44" fontId="18" fillId="0" borderId="20" xfId="46" applyFont="1" applyBorder="1" applyAlignment="1">
      <alignment vertical="top"/>
    </xf>
    <xf numFmtId="0" fontId="16" fillId="34" borderId="15" xfId="44" applyFont="1" applyFill="1" applyBorder="1" applyAlignment="1">
      <alignment horizontal="left" vertical="top"/>
    </xf>
    <xf numFmtId="0" fontId="31" fillId="34" borderId="20" xfId="44" applyFont="1" applyFill="1" applyBorder="1"/>
    <xf numFmtId="164" fontId="31" fillId="34" borderId="20" xfId="44" applyNumberFormat="1" applyFont="1" applyFill="1" applyBorder="1"/>
    <xf numFmtId="0" fontId="16" fillId="34" borderId="26" xfId="44" applyFont="1" applyFill="1" applyBorder="1" applyAlignment="1">
      <alignment horizontal="left" vertical="top"/>
    </xf>
    <xf numFmtId="0" fontId="16" fillId="34" borderId="27" xfId="44" applyFont="1" applyFill="1" applyBorder="1" applyAlignment="1">
      <alignment horizontal="left" vertical="top"/>
    </xf>
    <xf numFmtId="0" fontId="18" fillId="34" borderId="20" xfId="0" applyFont="1" applyFill="1" applyBorder="1" applyAlignment="1">
      <alignment vertical="top" wrapText="1"/>
    </xf>
    <xf numFmtId="44" fontId="18" fillId="34" borderId="20" xfId="0" applyNumberFormat="1" applyFont="1" applyFill="1" applyBorder="1" applyAlignment="1">
      <alignment vertical="top"/>
    </xf>
    <xf numFmtId="0" fontId="18" fillId="34" borderId="20" xfId="0" applyFont="1" applyFill="1" applyBorder="1" applyAlignment="1">
      <alignment vertical="top"/>
    </xf>
    <xf numFmtId="0" fontId="36" fillId="34" borderId="15" xfId="44" applyFont="1" applyFill="1" applyBorder="1" applyAlignment="1">
      <alignment horizontal="center" wrapText="1"/>
    </xf>
    <xf numFmtId="0" fontId="36" fillId="34" borderId="23" xfId="44" applyFont="1" applyFill="1" applyBorder="1" applyAlignment="1">
      <alignment horizontal="center" wrapText="1"/>
    </xf>
    <xf numFmtId="44" fontId="24" fillId="0" borderId="20" xfId="0" applyNumberFormat="1" applyFont="1" applyBorder="1" applyAlignment="1">
      <alignment vertical="top"/>
    </xf>
    <xf numFmtId="0" fontId="30" fillId="34" borderId="0" xfId="44" applyFont="1" applyFill="1" applyProtection="1">
      <protection locked="0"/>
    </xf>
    <xf numFmtId="0" fontId="0" fillId="34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27" fillId="34" borderId="16" xfId="44" applyFont="1" applyFill="1" applyBorder="1" applyProtection="1"/>
    <xf numFmtId="0" fontId="27" fillId="34" borderId="16" xfId="44" applyFont="1" applyFill="1" applyBorder="1" applyAlignment="1" applyProtection="1">
      <alignment horizontal="center"/>
    </xf>
    <xf numFmtId="164" fontId="27" fillId="34" borderId="16" xfId="44" applyNumberFormat="1" applyFont="1" applyFill="1" applyBorder="1" applyAlignment="1" applyProtection="1">
      <alignment horizontal="center"/>
    </xf>
    <xf numFmtId="164" fontId="27" fillId="34" borderId="16" xfId="44" applyNumberFormat="1" applyFont="1" applyFill="1" applyBorder="1" applyProtection="1"/>
    <xf numFmtId="164" fontId="27" fillId="34" borderId="19" xfId="44" applyNumberFormat="1" applyFont="1" applyFill="1" applyBorder="1" applyProtection="1"/>
    <xf numFmtId="0" fontId="38" fillId="34" borderId="0" xfId="44" applyFont="1" applyFill="1" applyProtection="1"/>
    <xf numFmtId="0" fontId="27" fillId="34" borderId="29" xfId="44" applyFont="1" applyFill="1" applyBorder="1" applyProtection="1"/>
    <xf numFmtId="1" fontId="27" fillId="34" borderId="29" xfId="44" applyNumberFormat="1" applyFont="1" applyFill="1" applyBorder="1" applyAlignment="1" applyProtection="1">
      <alignment horizontal="center"/>
    </xf>
    <xf numFmtId="164" fontId="27" fillId="34" borderId="29" xfId="44" applyNumberFormat="1" applyFont="1" applyFill="1" applyBorder="1" applyAlignment="1" applyProtection="1">
      <alignment horizontal="center"/>
    </xf>
    <xf numFmtId="0" fontId="27" fillId="34" borderId="29" xfId="44" applyFont="1" applyFill="1" applyBorder="1" applyAlignment="1" applyProtection="1">
      <alignment horizontal="center"/>
    </xf>
    <xf numFmtId="164" fontId="27" fillId="34" borderId="29" xfId="44" applyNumberFormat="1" applyFont="1" applyFill="1" applyBorder="1" applyProtection="1"/>
    <xf numFmtId="164" fontId="27" fillId="34" borderId="30" xfId="44" applyNumberFormat="1" applyFont="1" applyFill="1" applyBorder="1" applyProtection="1"/>
    <xf numFmtId="0" fontId="27" fillId="34" borderId="11" xfId="44" applyFont="1" applyFill="1" applyBorder="1" applyProtection="1"/>
    <xf numFmtId="3" fontId="27" fillId="34" borderId="11" xfId="44" applyNumberFormat="1" applyFont="1" applyFill="1" applyBorder="1" applyAlignment="1" applyProtection="1">
      <alignment horizontal="center"/>
    </xf>
    <xf numFmtId="164" fontId="27" fillId="34" borderId="11" xfId="44" applyNumberFormat="1" applyFont="1" applyFill="1" applyBorder="1" applyProtection="1"/>
    <xf numFmtId="164" fontId="27" fillId="34" borderId="12" xfId="44" applyNumberFormat="1" applyFont="1" applyFill="1" applyBorder="1" applyProtection="1"/>
    <xf numFmtId="164" fontId="27" fillId="34" borderId="11" xfId="44" applyNumberFormat="1" applyFont="1" applyFill="1" applyBorder="1" applyAlignment="1" applyProtection="1">
      <alignment horizontal="center"/>
    </xf>
    <xf numFmtId="0" fontId="38" fillId="34" borderId="11" xfId="44" applyFont="1" applyFill="1" applyBorder="1" applyProtection="1"/>
    <xf numFmtId="0" fontId="40" fillId="34" borderId="34" xfId="44" applyFont="1" applyFill="1" applyBorder="1" applyAlignment="1" applyProtection="1">
      <alignment horizontal="left"/>
    </xf>
    <xf numFmtId="166" fontId="40" fillId="34" borderId="34" xfId="44" applyNumberFormat="1" applyFont="1" applyFill="1" applyBorder="1" applyAlignment="1" applyProtection="1">
      <alignment horizontal="left"/>
    </xf>
    <xf numFmtId="164" fontId="40" fillId="34" borderId="11" xfId="44" applyNumberFormat="1" applyFont="1" applyFill="1" applyBorder="1" applyProtection="1"/>
    <xf numFmtId="0" fontId="40" fillId="34" borderId="41" xfId="44" applyFont="1" applyFill="1" applyBorder="1" applyAlignment="1" applyProtection="1">
      <alignment horizontal="left"/>
    </xf>
    <xf numFmtId="164" fontId="27" fillId="34" borderId="13" xfId="44" applyNumberFormat="1" applyFont="1" applyFill="1" applyBorder="1" applyAlignment="1" applyProtection="1">
      <alignment horizontal="center"/>
    </xf>
    <xf numFmtId="0" fontId="38" fillId="34" borderId="13" xfId="44" applyFont="1" applyFill="1" applyBorder="1" applyProtection="1"/>
    <xf numFmtId="164" fontId="27" fillId="34" borderId="13" xfId="44" applyNumberFormat="1" applyFont="1" applyFill="1" applyBorder="1" applyProtection="1"/>
    <xf numFmtId="164" fontId="27" fillId="34" borderId="14" xfId="44" applyNumberFormat="1" applyFont="1" applyFill="1" applyBorder="1" applyProtection="1"/>
    <xf numFmtId="0" fontId="35" fillId="33" borderId="36" xfId="44" applyFont="1" applyFill="1" applyBorder="1" applyAlignment="1" applyProtection="1">
      <alignment horizontal="center" wrapText="1"/>
    </xf>
    <xf numFmtId="165" fontId="35" fillId="33" borderId="36" xfId="44" applyNumberFormat="1" applyFont="1" applyFill="1" applyBorder="1" applyAlignment="1" applyProtection="1">
      <alignment horizontal="center" wrapText="1"/>
    </xf>
    <xf numFmtId="0" fontId="36" fillId="33" borderId="36" xfId="44" applyFont="1" applyFill="1" applyBorder="1" applyAlignment="1" applyProtection="1">
      <alignment horizontal="center" wrapText="1"/>
    </xf>
    <xf numFmtId="0" fontId="36" fillId="34" borderId="37" xfId="44" applyFont="1" applyFill="1" applyBorder="1" applyAlignment="1" applyProtection="1">
      <alignment horizontal="center" wrapText="1"/>
    </xf>
    <xf numFmtId="0" fontId="27" fillId="34" borderId="30" xfId="44" applyFont="1" applyFill="1" applyBorder="1" applyProtection="1"/>
    <xf numFmtId="0" fontId="27" fillId="34" borderId="11" xfId="44" applyFont="1" applyFill="1" applyBorder="1" applyAlignment="1" applyProtection="1">
      <alignment horizontal="center"/>
    </xf>
    <xf numFmtId="0" fontId="27" fillId="34" borderId="12" xfId="44" applyFont="1" applyFill="1" applyBorder="1" applyProtection="1"/>
    <xf numFmtId="0" fontId="27" fillId="34" borderId="39" xfId="44" applyFont="1" applyFill="1" applyBorder="1" applyProtection="1"/>
    <xf numFmtId="0" fontId="27" fillId="34" borderId="39" xfId="44" applyFont="1" applyFill="1" applyBorder="1" applyAlignment="1" applyProtection="1">
      <alignment horizontal="center"/>
    </xf>
    <xf numFmtId="0" fontId="27" fillId="34" borderId="40" xfId="44" applyFont="1" applyFill="1" applyBorder="1" applyProtection="1"/>
    <xf numFmtId="166" fontId="27" fillId="34" borderId="11" xfId="44" applyNumberFormat="1" applyFont="1" applyFill="1" applyBorder="1" applyAlignment="1" applyProtection="1">
      <alignment horizontal="center"/>
    </xf>
    <xf numFmtId="164" fontId="27" fillId="34" borderId="40" xfId="44" applyNumberFormat="1" applyFont="1" applyFill="1" applyBorder="1" applyProtection="1"/>
    <xf numFmtId="164" fontId="27" fillId="34" borderId="39" xfId="44" applyNumberFormat="1" applyFont="1" applyFill="1" applyBorder="1" applyProtection="1"/>
    <xf numFmtId="0" fontId="34" fillId="34" borderId="0" xfId="44" applyFont="1" applyFill="1" applyProtection="1"/>
    <xf numFmtId="44" fontId="40" fillId="34" borderId="13" xfId="46" applyFont="1" applyFill="1" applyBorder="1" applyProtection="1"/>
    <xf numFmtId="44" fontId="40" fillId="34" borderId="39" xfId="46" applyFont="1" applyFill="1" applyBorder="1" applyProtection="1"/>
    <xf numFmtId="0" fontId="28" fillId="34" borderId="21" xfId="44" applyFont="1" applyFill="1" applyBorder="1" applyAlignment="1">
      <alignment horizontal="center" vertical="center"/>
    </xf>
    <xf numFmtId="0" fontId="28" fillId="34" borderId="22" xfId="44" applyFont="1" applyFill="1" applyBorder="1" applyAlignment="1">
      <alignment horizontal="center" vertical="center"/>
    </xf>
    <xf numFmtId="0" fontId="28" fillId="34" borderId="23" xfId="44" applyFont="1" applyFill="1" applyBorder="1" applyAlignment="1">
      <alignment horizontal="center" vertical="center"/>
    </xf>
    <xf numFmtId="0" fontId="28" fillId="34" borderId="24" xfId="44" applyFont="1" applyFill="1" applyBorder="1" applyAlignment="1">
      <alignment horizontal="center" vertical="center"/>
    </xf>
    <xf numFmtId="0" fontId="28" fillId="34" borderId="0" xfId="44" applyFont="1" applyFill="1" applyBorder="1" applyAlignment="1">
      <alignment horizontal="center" vertical="center"/>
    </xf>
    <xf numFmtId="0" fontId="28" fillId="34" borderId="25" xfId="44" applyFont="1" applyFill="1" applyBorder="1" applyAlignment="1">
      <alignment horizontal="center" vertical="center"/>
    </xf>
    <xf numFmtId="0" fontId="42" fillId="35" borderId="22" xfId="0" applyFont="1" applyFill="1" applyBorder="1" applyAlignment="1">
      <alignment horizontal="center" vertical="top"/>
    </xf>
    <xf numFmtId="0" fontId="18" fillId="0" borderId="0" xfId="0" applyFont="1" applyBorder="1" applyAlignment="1">
      <alignment vertical="top"/>
    </xf>
    <xf numFmtId="0" fontId="18" fillId="0" borderId="32" xfId="0" applyFont="1" applyBorder="1" applyAlignment="1">
      <alignment vertical="top"/>
    </xf>
    <xf numFmtId="0" fontId="41" fillId="34" borderId="21" xfId="0" applyFont="1" applyFill="1" applyBorder="1" applyAlignment="1">
      <alignment horizontal="center" vertical="top" wrapText="1"/>
    </xf>
    <xf numFmtId="0" fontId="41" fillId="34" borderId="22" xfId="0" applyFont="1" applyFill="1" applyBorder="1" applyAlignment="1">
      <alignment horizontal="center" vertical="top" wrapText="1"/>
    </xf>
    <xf numFmtId="0" fontId="41" fillId="34" borderId="23" xfId="0" applyFont="1" applyFill="1" applyBorder="1" applyAlignment="1">
      <alignment horizontal="center" vertical="top" wrapText="1"/>
    </xf>
    <xf numFmtId="0" fontId="41" fillId="34" borderId="24" xfId="0" applyFont="1" applyFill="1" applyBorder="1" applyAlignment="1">
      <alignment horizontal="center" vertical="top" wrapText="1"/>
    </xf>
    <xf numFmtId="0" fontId="41" fillId="34" borderId="0" xfId="0" applyFont="1" applyFill="1" applyBorder="1" applyAlignment="1">
      <alignment horizontal="center" vertical="top" wrapText="1"/>
    </xf>
    <xf numFmtId="0" fontId="41" fillId="34" borderId="25" xfId="0" applyFont="1" applyFill="1" applyBorder="1" applyAlignment="1">
      <alignment horizontal="center" vertical="top" wrapText="1"/>
    </xf>
    <xf numFmtId="0" fontId="41" fillId="34" borderId="31" xfId="0" applyFont="1" applyFill="1" applyBorder="1" applyAlignment="1">
      <alignment horizontal="center" vertical="top" wrapText="1"/>
    </xf>
    <xf numFmtId="0" fontId="41" fillId="34" borderId="32" xfId="0" applyFont="1" applyFill="1" applyBorder="1" applyAlignment="1">
      <alignment horizontal="center" vertical="top" wrapText="1"/>
    </xf>
    <xf numFmtId="0" fontId="41" fillId="34" borderId="33" xfId="0" applyFont="1" applyFill="1" applyBorder="1" applyAlignment="1">
      <alignment horizontal="center" vertical="top" wrapText="1"/>
    </xf>
    <xf numFmtId="0" fontId="16" fillId="33" borderId="27" xfId="44" applyFont="1" applyFill="1" applyBorder="1" applyAlignment="1">
      <alignment horizontal="left"/>
    </xf>
    <xf numFmtId="49" fontId="39" fillId="34" borderId="21" xfId="44" applyNumberFormat="1" applyFont="1" applyFill="1" applyBorder="1" applyAlignment="1">
      <alignment horizontal="left" vertical="top" wrapText="1"/>
    </xf>
    <xf numFmtId="49" fontId="39" fillId="34" borderId="22" xfId="44" applyNumberFormat="1" applyFont="1" applyFill="1" applyBorder="1" applyAlignment="1">
      <alignment horizontal="left" vertical="top" wrapText="1"/>
    </xf>
    <xf numFmtId="49" fontId="39" fillId="34" borderId="23" xfId="44" applyNumberFormat="1" applyFont="1" applyFill="1" applyBorder="1" applyAlignment="1">
      <alignment horizontal="left" vertical="top" wrapText="1"/>
    </xf>
    <xf numFmtId="49" fontId="39" fillId="34" borderId="24" xfId="44" applyNumberFormat="1" applyFont="1" applyFill="1" applyBorder="1" applyAlignment="1">
      <alignment horizontal="left" vertical="top" wrapText="1"/>
    </xf>
    <xf numFmtId="49" fontId="39" fillId="34" borderId="0" xfId="44" applyNumberFormat="1" applyFont="1" applyFill="1" applyBorder="1" applyAlignment="1">
      <alignment horizontal="left" vertical="top" wrapText="1"/>
    </xf>
    <xf numFmtId="49" fontId="39" fillId="34" borderId="25" xfId="44" applyNumberFormat="1" applyFont="1" applyFill="1" applyBorder="1" applyAlignment="1">
      <alignment horizontal="left" vertical="top" wrapText="1"/>
    </xf>
    <xf numFmtId="49" fontId="39" fillId="34" borderId="22" xfId="44" applyNumberFormat="1" applyFont="1" applyFill="1" applyBorder="1" applyAlignment="1" applyProtection="1">
      <alignment horizontal="left" vertical="top" wrapText="1"/>
    </xf>
    <xf numFmtId="49" fontId="39" fillId="34" borderId="23" xfId="44" applyNumberFormat="1" applyFont="1" applyFill="1" applyBorder="1" applyAlignment="1" applyProtection="1">
      <alignment horizontal="left" vertical="top" wrapText="1"/>
    </xf>
    <xf numFmtId="49" fontId="39" fillId="34" borderId="0" xfId="44" applyNumberFormat="1" applyFont="1" applyFill="1" applyBorder="1" applyAlignment="1" applyProtection="1">
      <alignment horizontal="left" vertical="top" wrapText="1"/>
    </xf>
    <xf numFmtId="49" fontId="39" fillId="34" borderId="25" xfId="44" applyNumberFormat="1" applyFont="1" applyFill="1" applyBorder="1" applyAlignment="1" applyProtection="1">
      <alignment horizontal="left" vertical="top" wrapText="1"/>
    </xf>
    <xf numFmtId="0" fontId="16" fillId="33" borderId="35" xfId="44" applyFont="1" applyFill="1" applyBorder="1" applyAlignment="1">
      <alignment horizontal="center"/>
    </xf>
    <xf numFmtId="0" fontId="16" fillId="33" borderId="36" xfId="44" applyFont="1" applyFill="1" applyBorder="1" applyAlignment="1">
      <alignment horizontal="center"/>
    </xf>
    <xf numFmtId="0" fontId="16" fillId="33" borderId="37" xfId="44" applyFont="1" applyFill="1" applyBorder="1" applyAlignment="1">
      <alignment horizontal="center"/>
    </xf>
    <xf numFmtId="44" fontId="21" fillId="36" borderId="35" xfId="46" applyFont="1" applyFill="1" applyBorder="1" applyAlignment="1" applyProtection="1">
      <alignment horizontal="center" vertical="top"/>
      <protection locked="0"/>
    </xf>
    <xf numFmtId="44" fontId="18" fillId="35" borderId="20" xfId="0" applyNumberFormat="1" applyFont="1" applyFill="1" applyBorder="1" applyAlignment="1">
      <alignment vertical="top"/>
    </xf>
    <xf numFmtId="44" fontId="42" fillId="36" borderId="35" xfId="46" applyFont="1" applyFill="1" applyBorder="1" applyAlignment="1">
      <alignment horizontal="right" vertical="top"/>
    </xf>
    <xf numFmtId="44" fontId="27" fillId="37" borderId="20" xfId="46" applyFont="1" applyFill="1" applyBorder="1" applyAlignment="1" applyProtection="1">
      <alignment vertical="center" wrapText="1"/>
      <protection locked="0"/>
    </xf>
    <xf numFmtId="44" fontId="27" fillId="37" borderId="20" xfId="46" applyFont="1" applyFill="1" applyBorder="1" applyAlignment="1" applyProtection="1">
      <alignment vertical="center"/>
      <protection locked="0"/>
    </xf>
    <xf numFmtId="44" fontId="31" fillId="37" borderId="27" xfId="46" applyFont="1" applyFill="1" applyBorder="1" applyAlignment="1">
      <alignment horizontal="center"/>
    </xf>
    <xf numFmtId="166" fontId="27" fillId="37" borderId="29" xfId="44" applyNumberFormat="1" applyFont="1" applyFill="1" applyBorder="1" applyProtection="1">
      <protection locked="0"/>
    </xf>
    <xf numFmtId="166" fontId="27" fillId="37" borderId="11" xfId="44" applyNumberFormat="1" applyFont="1" applyFill="1" applyBorder="1" applyProtection="1">
      <protection locked="0"/>
    </xf>
    <xf numFmtId="44" fontId="27" fillId="37" borderId="11" xfId="46" applyFont="1" applyFill="1" applyBorder="1" applyProtection="1">
      <protection locked="0"/>
    </xf>
    <xf numFmtId="44" fontId="27" fillId="37" borderId="16" xfId="46" applyFont="1" applyFill="1" applyBorder="1" applyProtection="1">
      <protection locked="0"/>
    </xf>
    <xf numFmtId="164" fontId="31" fillId="37" borderId="20" xfId="44" applyNumberFormat="1" applyFont="1" applyFill="1" applyBorder="1" applyAlignment="1">
      <alignment horizontal="center"/>
    </xf>
    <xf numFmtId="164" fontId="16" fillId="37" borderId="35" xfId="46" applyNumberFormat="1" applyFont="1" applyFill="1" applyBorder="1" applyAlignment="1">
      <alignment horizontal="center"/>
    </xf>
    <xf numFmtId="44" fontId="16" fillId="37" borderId="36" xfId="46" applyFont="1" applyFill="1" applyBorder="1" applyAlignment="1">
      <alignment horizontal="center"/>
    </xf>
    <xf numFmtId="44" fontId="16" fillId="37" borderId="37" xfId="46" applyFont="1" applyFill="1" applyBorder="1" applyAlignment="1">
      <alignment horizontal="center"/>
    </xf>
    <xf numFmtId="166" fontId="27" fillId="35" borderId="11" xfId="44" applyNumberFormat="1" applyFont="1" applyFill="1" applyBorder="1" applyProtection="1"/>
    <xf numFmtId="44" fontId="27" fillId="35" borderId="11" xfId="46" applyFont="1" applyFill="1" applyBorder="1" applyProtection="1"/>
    <xf numFmtId="44" fontId="27" fillId="35" borderId="40" xfId="46" applyFont="1" applyFill="1" applyBorder="1" applyProtection="1"/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E3F8BE"/>
      <color rgb="FFD5F49E"/>
      <color rgb="FFE4EAE2"/>
      <color rgb="FFCCFFCC"/>
      <color rgb="FFCCFF66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45"/>
  <sheetViews>
    <sheetView workbookViewId="0">
      <selection activeCell="A45" sqref="A45"/>
    </sheetView>
  </sheetViews>
  <sheetFormatPr defaultRowHeight="15" x14ac:dyDescent="0.25"/>
  <cols>
    <col min="1" max="1" width="27.28515625" customWidth="1"/>
    <col min="2" max="2" width="27.7109375" customWidth="1"/>
    <col min="3" max="3" width="21.7109375" customWidth="1"/>
  </cols>
  <sheetData>
    <row r="1" spans="1:3" x14ac:dyDescent="0.25">
      <c r="A1" s="65" t="s">
        <v>97</v>
      </c>
      <c r="B1" s="36"/>
      <c r="C1" s="36"/>
    </row>
    <row r="2" spans="1:3" x14ac:dyDescent="0.25">
      <c r="A2" s="13"/>
      <c r="B2" s="36"/>
      <c r="C2" s="36"/>
    </row>
    <row r="3" spans="1:3" x14ac:dyDescent="0.25">
      <c r="A3" s="5" t="s">
        <v>98</v>
      </c>
      <c r="B3" s="36"/>
      <c r="C3" s="36"/>
    </row>
    <row r="4" spans="1:3" x14ac:dyDescent="0.25">
      <c r="A4" s="13" t="s">
        <v>90</v>
      </c>
      <c r="B4" s="36"/>
      <c r="C4" s="36"/>
    </row>
    <row r="5" spans="1:3" x14ac:dyDescent="0.25">
      <c r="A5" s="18"/>
      <c r="B5" s="17"/>
      <c r="C5" s="17"/>
    </row>
    <row r="6" spans="1:3" x14ac:dyDescent="0.25">
      <c r="A6" s="17"/>
      <c r="B6" s="17"/>
      <c r="C6" s="17"/>
    </row>
    <row r="7" spans="1:3" x14ac:dyDescent="0.25">
      <c r="A7" s="173" t="s">
        <v>14</v>
      </c>
      <c r="B7" s="174"/>
      <c r="C7" s="175"/>
    </row>
    <row r="8" spans="1:3" x14ac:dyDescent="0.25">
      <c r="A8" s="176"/>
      <c r="B8" s="177"/>
      <c r="C8" s="178"/>
    </row>
    <row r="9" spans="1:3" x14ac:dyDescent="0.25">
      <c r="A9" s="19"/>
      <c r="B9" s="20"/>
      <c r="C9" s="21"/>
    </row>
    <row r="10" spans="1:3" x14ac:dyDescent="0.25">
      <c r="A10" s="22" t="s">
        <v>15</v>
      </c>
      <c r="B10" s="23"/>
      <c r="C10" s="24" t="s">
        <v>16</v>
      </c>
    </row>
    <row r="11" spans="1:3" x14ac:dyDescent="0.25">
      <c r="A11" s="19"/>
      <c r="B11" s="20"/>
      <c r="C11" s="21"/>
    </row>
    <row r="12" spans="1:3" x14ac:dyDescent="0.25">
      <c r="A12" s="25" t="s">
        <v>91</v>
      </c>
      <c r="B12" s="26" t="s">
        <v>17</v>
      </c>
      <c r="C12" s="27">
        <f>SO2_29015!O49</f>
        <v>0</v>
      </c>
    </row>
    <row r="13" spans="1:3" x14ac:dyDescent="0.25">
      <c r="A13" s="28"/>
      <c r="B13" s="29"/>
      <c r="C13" s="30"/>
    </row>
    <row r="14" spans="1:3" x14ac:dyDescent="0.25">
      <c r="A14" s="25" t="s">
        <v>92</v>
      </c>
      <c r="B14" s="26" t="s">
        <v>17</v>
      </c>
      <c r="C14" s="27">
        <f>SO2_29015!P49</f>
        <v>0</v>
      </c>
    </row>
    <row r="15" spans="1:3" x14ac:dyDescent="0.25">
      <c r="A15" s="28"/>
      <c r="B15" s="29"/>
      <c r="C15" s="30"/>
    </row>
    <row r="16" spans="1:3" x14ac:dyDescent="0.25">
      <c r="A16" s="31" t="s">
        <v>93</v>
      </c>
      <c r="B16" s="26" t="s">
        <v>17</v>
      </c>
      <c r="C16" s="27">
        <f>SO3_29015!G15</f>
        <v>0</v>
      </c>
    </row>
    <row r="17" spans="1:3" x14ac:dyDescent="0.25">
      <c r="A17" s="32"/>
      <c r="B17" s="29"/>
      <c r="C17" s="30"/>
    </row>
    <row r="18" spans="1:3" x14ac:dyDescent="0.25">
      <c r="A18" s="25"/>
      <c r="B18" s="26"/>
      <c r="C18" s="27"/>
    </row>
    <row r="19" spans="1:3" x14ac:dyDescent="0.25">
      <c r="A19" s="32"/>
      <c r="B19" s="29"/>
      <c r="C19" s="30"/>
    </row>
    <row r="20" spans="1:3" x14ac:dyDescent="0.25">
      <c r="A20" s="14" t="s">
        <v>94</v>
      </c>
      <c r="B20" s="15" t="s">
        <v>17</v>
      </c>
      <c r="C20" s="16">
        <f>SO5_29015!G50</f>
        <v>0</v>
      </c>
    </row>
    <row r="21" spans="1:3" x14ac:dyDescent="0.25">
      <c r="A21" s="32"/>
      <c r="B21" s="29"/>
      <c r="C21" s="30"/>
    </row>
    <row r="22" spans="1:3" x14ac:dyDescent="0.25">
      <c r="A22" s="32"/>
      <c r="B22" s="29"/>
      <c r="C22" s="30"/>
    </row>
    <row r="23" spans="1:3" x14ac:dyDescent="0.25">
      <c r="A23" s="33"/>
      <c r="B23" s="20"/>
      <c r="C23" s="34"/>
    </row>
    <row r="24" spans="1:3" x14ac:dyDescent="0.25">
      <c r="A24" s="117" t="s">
        <v>65</v>
      </c>
      <c r="B24" s="118" t="s">
        <v>18</v>
      </c>
      <c r="C24" s="119">
        <f>C12</f>
        <v>0</v>
      </c>
    </row>
    <row r="25" spans="1:3" x14ac:dyDescent="0.25">
      <c r="A25" s="120" t="s">
        <v>95</v>
      </c>
      <c r="B25" s="118"/>
      <c r="C25" s="119"/>
    </row>
    <row r="26" spans="1:3" x14ac:dyDescent="0.25">
      <c r="A26" s="120"/>
      <c r="B26" s="118" t="s">
        <v>59</v>
      </c>
      <c r="C26" s="119">
        <f>C24*0.21</f>
        <v>0</v>
      </c>
    </row>
    <row r="27" spans="1:3" x14ac:dyDescent="0.25">
      <c r="A27" s="121"/>
      <c r="B27" s="118" t="s">
        <v>19</v>
      </c>
      <c r="C27" s="119">
        <f>C24*1.21</f>
        <v>0</v>
      </c>
    </row>
    <row r="28" spans="1:3" x14ac:dyDescent="0.25">
      <c r="A28" s="17"/>
      <c r="B28" s="17"/>
      <c r="C28" s="17"/>
    </row>
    <row r="29" spans="1:3" x14ac:dyDescent="0.25">
      <c r="A29" s="117" t="s">
        <v>65</v>
      </c>
      <c r="B29" s="118" t="s">
        <v>18</v>
      </c>
      <c r="C29" s="119">
        <f>C14+C16+C20</f>
        <v>0</v>
      </c>
    </row>
    <row r="30" spans="1:3" x14ac:dyDescent="0.25">
      <c r="A30" s="120" t="s">
        <v>86</v>
      </c>
      <c r="B30" s="118"/>
      <c r="C30" s="119"/>
    </row>
    <row r="31" spans="1:3" x14ac:dyDescent="0.25">
      <c r="A31" s="120"/>
      <c r="B31" s="118" t="s">
        <v>59</v>
      </c>
      <c r="C31" s="119">
        <f>C29*0.21</f>
        <v>0</v>
      </c>
    </row>
    <row r="32" spans="1:3" x14ac:dyDescent="0.25">
      <c r="A32" s="121"/>
      <c r="B32" s="118" t="s">
        <v>19</v>
      </c>
      <c r="C32" s="119">
        <f>C29*1.21</f>
        <v>0</v>
      </c>
    </row>
    <row r="33" spans="1:3" x14ac:dyDescent="0.25">
      <c r="A33" s="17"/>
      <c r="B33" s="17"/>
      <c r="C33" s="17"/>
    </row>
    <row r="34" spans="1:3" x14ac:dyDescent="0.25">
      <c r="A34" s="117" t="s">
        <v>65</v>
      </c>
      <c r="B34" s="118" t="s">
        <v>18</v>
      </c>
      <c r="C34" s="119">
        <f>C24+C29</f>
        <v>0</v>
      </c>
    </row>
    <row r="35" spans="1:3" x14ac:dyDescent="0.25">
      <c r="A35" s="120" t="s">
        <v>96</v>
      </c>
      <c r="B35" s="118"/>
      <c r="C35" s="119"/>
    </row>
    <row r="36" spans="1:3" x14ac:dyDescent="0.25">
      <c r="A36" s="120"/>
      <c r="B36" s="118" t="s">
        <v>59</v>
      </c>
      <c r="C36" s="119">
        <f>C34*0.21</f>
        <v>0</v>
      </c>
    </row>
    <row r="37" spans="1:3" x14ac:dyDescent="0.25">
      <c r="A37" s="121"/>
      <c r="B37" s="118" t="s">
        <v>19</v>
      </c>
      <c r="C37" s="119">
        <f>C35*0.21</f>
        <v>0</v>
      </c>
    </row>
    <row r="38" spans="1:3" x14ac:dyDescent="0.25">
      <c r="A38" s="17"/>
      <c r="B38" s="17"/>
      <c r="C38" s="112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28" t="s">
        <v>20</v>
      </c>
      <c r="B43" s="17"/>
      <c r="C43" s="17"/>
    </row>
    <row r="44" spans="1:3" x14ac:dyDescent="0.25">
      <c r="A44" s="129"/>
      <c r="B44" s="17"/>
      <c r="C44" s="17"/>
    </row>
    <row r="45" spans="1:3" x14ac:dyDescent="0.25">
      <c r="A45" s="130"/>
      <c r="B45" s="17"/>
      <c r="C45" s="17"/>
    </row>
  </sheetData>
  <sheetProtection algorithmName="SHA-512" hashValue="TtfPQ4f/yalj3fASXPvnLYoZRoT1CfEfiJHSLYTGWY5Cx7oINVv1/GtRAqJorqb+BIjQyRZkL1stwtsCz7e/wg==" saltValue="tQuJUHpYWLKV2hDAiCOuWg==" spinCount="100000" sheet="1" objects="1" scenarios="1" selectLockedCells="1"/>
  <mergeCells count="1">
    <mergeCell ref="A7:C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0"/>
  <sheetViews>
    <sheetView view="pageBreakPreview" zoomScale="90" zoomScaleNormal="70" zoomScaleSheetLayoutView="90" workbookViewId="0">
      <pane xSplit="1" topLeftCell="B1" activePane="topRight" state="frozen"/>
      <selection activeCell="A10" sqref="A10"/>
      <selection pane="topRight" activeCell="N8" sqref="N8"/>
    </sheetView>
  </sheetViews>
  <sheetFormatPr defaultColWidth="9.140625" defaultRowHeight="12" x14ac:dyDescent="0.25"/>
  <cols>
    <col min="1" max="1" width="5.7109375" style="2" customWidth="1"/>
    <col min="2" max="2" width="5.5703125" style="3" customWidth="1"/>
    <col min="3" max="3" width="13.5703125" style="1" customWidth="1"/>
    <col min="4" max="4" width="21" style="64" customWidth="1"/>
    <col min="5" max="5" width="6.7109375" style="2" customWidth="1"/>
    <col min="6" max="6" width="10.85546875" style="1" customWidth="1"/>
    <col min="7" max="7" width="9.140625" style="1" customWidth="1"/>
    <col min="8" max="8" width="10.140625" style="1" customWidth="1"/>
    <col min="9" max="9" width="9.7109375" style="1" customWidth="1"/>
    <col min="10" max="10" width="13.5703125" style="1" customWidth="1"/>
    <col min="11" max="11" width="9.140625" style="1"/>
    <col min="12" max="12" width="18.140625" style="1" customWidth="1"/>
    <col min="13" max="13" width="21" style="1" customWidth="1"/>
    <col min="14" max="14" width="16.7109375" style="1" customWidth="1"/>
    <col min="15" max="15" width="13" style="1" customWidth="1"/>
    <col min="16" max="16" width="14.7109375" style="5" customWidth="1"/>
    <col min="17" max="16384" width="9.140625" style="1"/>
  </cols>
  <sheetData>
    <row r="1" spans="1:16" ht="16.5" customHeight="1" x14ac:dyDescent="0.25">
      <c r="A1" s="10"/>
      <c r="B1" s="4"/>
      <c r="C1" s="11" t="s">
        <v>82</v>
      </c>
      <c r="D1" s="63"/>
      <c r="E1" s="10"/>
      <c r="K1" s="180"/>
      <c r="L1" s="180"/>
      <c r="M1" s="180"/>
      <c r="N1" s="180"/>
    </row>
    <row r="2" spans="1:16" ht="12" customHeight="1" x14ac:dyDescent="0.25">
      <c r="A2" s="10"/>
      <c r="B2" s="4"/>
      <c r="C2" s="12"/>
      <c r="D2" s="63"/>
      <c r="E2" s="10"/>
      <c r="F2" s="180"/>
      <c r="G2" s="180"/>
      <c r="H2" s="180"/>
      <c r="I2" s="180"/>
      <c r="J2" s="180"/>
      <c r="K2" s="180"/>
      <c r="L2" s="180"/>
      <c r="M2" s="180"/>
      <c r="N2" s="180"/>
    </row>
    <row r="3" spans="1:16" ht="12" customHeight="1" x14ac:dyDescent="0.25">
      <c r="A3" s="10"/>
      <c r="B3" s="4"/>
      <c r="C3" s="6" t="s">
        <v>99</v>
      </c>
      <c r="D3" s="63"/>
      <c r="E3" s="10"/>
      <c r="F3" s="180"/>
      <c r="G3" s="180"/>
      <c r="H3" s="180"/>
      <c r="I3" s="180"/>
      <c r="J3" s="180"/>
      <c r="K3" s="180"/>
      <c r="L3" s="180"/>
      <c r="M3" s="180"/>
      <c r="N3" s="180"/>
    </row>
    <row r="4" spans="1:16" ht="14.25" customHeight="1" x14ac:dyDescent="0.25">
      <c r="A4" s="10"/>
      <c r="B4" s="4"/>
      <c r="C4" s="7" t="s">
        <v>83</v>
      </c>
      <c r="D4" s="63"/>
      <c r="E4" s="10"/>
      <c r="F4" s="180"/>
      <c r="G4" s="180"/>
      <c r="H4" s="180"/>
      <c r="I4" s="180"/>
      <c r="J4" s="180"/>
      <c r="K4" s="180"/>
      <c r="L4" s="180"/>
      <c r="M4" s="180"/>
      <c r="N4" s="180"/>
    </row>
    <row r="5" spans="1:16" ht="17.25" customHeight="1" x14ac:dyDescent="0.25">
      <c r="A5" s="10"/>
      <c r="B5" s="4"/>
      <c r="C5" s="7" t="s">
        <v>60</v>
      </c>
      <c r="D5" s="63"/>
      <c r="E5" s="10"/>
      <c r="F5" s="180"/>
      <c r="G5" s="180"/>
      <c r="H5" s="180"/>
      <c r="I5" s="180"/>
      <c r="J5" s="180"/>
      <c r="K5" s="180"/>
      <c r="L5" s="180"/>
      <c r="M5" s="180"/>
      <c r="N5" s="180"/>
    </row>
    <row r="6" spans="1:16" ht="12" customHeight="1" x14ac:dyDescent="0.25">
      <c r="A6" s="10"/>
      <c r="B6" s="4"/>
      <c r="D6" s="63"/>
      <c r="E6" s="10"/>
      <c r="F6" s="181"/>
      <c r="G6" s="181"/>
      <c r="H6" s="181"/>
      <c r="I6" s="181"/>
      <c r="J6" s="181"/>
      <c r="K6" s="181"/>
      <c r="L6" s="181"/>
      <c r="M6" s="181"/>
      <c r="N6" s="181"/>
    </row>
    <row r="7" spans="1:16" ht="48" customHeight="1" x14ac:dyDescent="0.25">
      <c r="A7" s="8" t="s">
        <v>63</v>
      </c>
      <c r="B7" s="9" t="s">
        <v>0</v>
      </c>
      <c r="C7" s="8" t="s">
        <v>4</v>
      </c>
      <c r="D7" s="8" t="s">
        <v>5</v>
      </c>
      <c r="E7" s="8" t="s">
        <v>1</v>
      </c>
      <c r="F7" s="9" t="s">
        <v>7</v>
      </c>
      <c r="G7" s="8" t="s">
        <v>3</v>
      </c>
      <c r="H7" s="8" t="s">
        <v>10</v>
      </c>
      <c r="I7" s="8" t="s">
        <v>8</v>
      </c>
      <c r="J7" s="8" t="s">
        <v>9</v>
      </c>
      <c r="K7" s="8" t="s">
        <v>2</v>
      </c>
      <c r="L7" s="8" t="s">
        <v>6</v>
      </c>
      <c r="M7" s="8" t="s">
        <v>64</v>
      </c>
      <c r="N7" s="113" t="s">
        <v>87</v>
      </c>
      <c r="O7" s="115" t="s">
        <v>89</v>
      </c>
      <c r="P7" s="122" t="s">
        <v>88</v>
      </c>
    </row>
    <row r="8" spans="1:16" ht="12" customHeight="1" x14ac:dyDescent="0.25">
      <c r="A8" s="76">
        <v>1</v>
      </c>
      <c r="B8" s="77">
        <v>7</v>
      </c>
      <c r="C8" s="80" t="s">
        <v>76</v>
      </c>
      <c r="D8" s="82" t="s">
        <v>77</v>
      </c>
      <c r="E8" s="77">
        <v>232</v>
      </c>
      <c r="F8" s="77">
        <v>74</v>
      </c>
      <c r="G8" s="78">
        <v>22</v>
      </c>
      <c r="H8" s="78">
        <v>10</v>
      </c>
      <c r="I8" s="78">
        <v>13</v>
      </c>
      <c r="J8" s="76">
        <v>286</v>
      </c>
      <c r="K8" s="76" t="s">
        <v>11</v>
      </c>
      <c r="L8" s="79" t="s">
        <v>48</v>
      </c>
      <c r="M8" s="91"/>
      <c r="N8" s="205">
        <v>0</v>
      </c>
      <c r="O8" s="116"/>
      <c r="P8" s="206">
        <f>N8</f>
        <v>0</v>
      </c>
    </row>
    <row r="9" spans="1:16" ht="12" customHeight="1" x14ac:dyDescent="0.25">
      <c r="A9" s="76">
        <v>2</v>
      </c>
      <c r="B9" s="77">
        <v>8</v>
      </c>
      <c r="C9" s="80" t="s">
        <v>76</v>
      </c>
      <c r="D9" s="82" t="s">
        <v>77</v>
      </c>
      <c r="E9" s="77">
        <v>305</v>
      </c>
      <c r="F9" s="77">
        <v>97</v>
      </c>
      <c r="G9" s="78">
        <v>22</v>
      </c>
      <c r="H9" s="78">
        <v>10</v>
      </c>
      <c r="I9" s="78">
        <v>13</v>
      </c>
      <c r="J9" s="76">
        <v>286</v>
      </c>
      <c r="K9" s="76" t="s">
        <v>11</v>
      </c>
      <c r="L9" s="79" t="s">
        <v>48</v>
      </c>
      <c r="M9" s="91"/>
      <c r="N9" s="205">
        <v>0</v>
      </c>
      <c r="O9" s="116"/>
      <c r="P9" s="206">
        <f t="shared" ref="P9:P40" si="0">N9</f>
        <v>0</v>
      </c>
    </row>
    <row r="10" spans="1:16" ht="12" customHeight="1" x14ac:dyDescent="0.25">
      <c r="A10" s="76">
        <v>3</v>
      </c>
      <c r="B10" s="77">
        <v>9</v>
      </c>
      <c r="C10" s="80" t="s">
        <v>78</v>
      </c>
      <c r="D10" s="82" t="s">
        <v>79</v>
      </c>
      <c r="E10" s="77">
        <v>148</v>
      </c>
      <c r="F10" s="77">
        <v>47</v>
      </c>
      <c r="G10" s="77">
        <v>18</v>
      </c>
      <c r="H10" s="77">
        <v>8</v>
      </c>
      <c r="I10" s="77">
        <v>7</v>
      </c>
      <c r="J10" s="76">
        <v>126</v>
      </c>
      <c r="K10" s="76" t="s">
        <v>12</v>
      </c>
      <c r="L10" s="79" t="s">
        <v>47</v>
      </c>
      <c r="M10" s="91"/>
      <c r="N10" s="205">
        <v>0</v>
      </c>
      <c r="O10" s="116"/>
      <c r="P10" s="206">
        <f t="shared" si="0"/>
        <v>0</v>
      </c>
    </row>
    <row r="11" spans="1:16" ht="12" customHeight="1" x14ac:dyDescent="0.25">
      <c r="A11" s="76">
        <v>4</v>
      </c>
      <c r="B11" s="77">
        <v>10</v>
      </c>
      <c r="C11" s="80" t="s">
        <v>76</v>
      </c>
      <c r="D11" s="82" t="s">
        <v>77</v>
      </c>
      <c r="E11" s="77">
        <v>270</v>
      </c>
      <c r="F11" s="77">
        <v>86</v>
      </c>
      <c r="G11" s="77">
        <v>20</v>
      </c>
      <c r="H11" s="77">
        <v>7</v>
      </c>
      <c r="I11" s="77">
        <v>9</v>
      </c>
      <c r="J11" s="76">
        <v>180</v>
      </c>
      <c r="K11" s="76" t="s">
        <v>11</v>
      </c>
      <c r="L11" s="79" t="s">
        <v>48</v>
      </c>
      <c r="M11" s="91"/>
      <c r="N11" s="205">
        <v>0</v>
      </c>
      <c r="O11" s="116"/>
      <c r="P11" s="206">
        <f t="shared" si="0"/>
        <v>0</v>
      </c>
    </row>
    <row r="12" spans="1:16" ht="12" customHeight="1" x14ac:dyDescent="0.25">
      <c r="A12" s="76">
        <v>5</v>
      </c>
      <c r="B12" s="77">
        <v>11</v>
      </c>
      <c r="C12" s="80" t="s">
        <v>76</v>
      </c>
      <c r="D12" s="82" t="s">
        <v>77</v>
      </c>
      <c r="E12" s="77">
        <v>317</v>
      </c>
      <c r="F12" s="77">
        <v>101</v>
      </c>
      <c r="G12" s="77">
        <v>23</v>
      </c>
      <c r="H12" s="77">
        <v>4</v>
      </c>
      <c r="I12" s="77">
        <v>18</v>
      </c>
      <c r="J12" s="76">
        <v>414</v>
      </c>
      <c r="K12" s="76" t="s">
        <v>12</v>
      </c>
      <c r="L12" s="79" t="s">
        <v>47</v>
      </c>
      <c r="M12" s="91"/>
      <c r="N12" s="205">
        <v>0</v>
      </c>
      <c r="O12" s="116"/>
      <c r="P12" s="206">
        <f t="shared" si="0"/>
        <v>0</v>
      </c>
    </row>
    <row r="13" spans="1:16" ht="12" customHeight="1" x14ac:dyDescent="0.25">
      <c r="A13" s="76">
        <v>6</v>
      </c>
      <c r="B13" s="77">
        <v>12</v>
      </c>
      <c r="C13" s="80" t="s">
        <v>80</v>
      </c>
      <c r="D13" s="82" t="s">
        <v>13</v>
      </c>
      <c r="E13" s="77">
        <v>86</v>
      </c>
      <c r="F13" s="77">
        <v>27</v>
      </c>
      <c r="G13" s="77">
        <v>9</v>
      </c>
      <c r="H13" s="77">
        <v>2</v>
      </c>
      <c r="I13" s="78">
        <v>5</v>
      </c>
      <c r="J13" s="76">
        <v>45</v>
      </c>
      <c r="K13" s="76" t="s">
        <v>12</v>
      </c>
      <c r="L13" s="79" t="s">
        <v>47</v>
      </c>
      <c r="M13" s="91"/>
      <c r="N13" s="205">
        <v>0</v>
      </c>
      <c r="O13" s="116"/>
      <c r="P13" s="206">
        <f t="shared" si="0"/>
        <v>0</v>
      </c>
    </row>
    <row r="14" spans="1:16" ht="12" customHeight="1" x14ac:dyDescent="0.25">
      <c r="A14" s="76">
        <v>7</v>
      </c>
      <c r="B14" s="77">
        <v>13</v>
      </c>
      <c r="C14" s="80" t="s">
        <v>76</v>
      </c>
      <c r="D14" s="82" t="s">
        <v>77</v>
      </c>
      <c r="E14" s="77">
        <v>308</v>
      </c>
      <c r="F14" s="77">
        <v>98</v>
      </c>
      <c r="G14" s="78">
        <v>23</v>
      </c>
      <c r="H14" s="78">
        <v>9</v>
      </c>
      <c r="I14" s="78">
        <v>18</v>
      </c>
      <c r="J14" s="76">
        <v>414</v>
      </c>
      <c r="K14" s="76" t="s">
        <v>12</v>
      </c>
      <c r="L14" s="79" t="s">
        <v>47</v>
      </c>
      <c r="M14" s="91"/>
      <c r="N14" s="205">
        <v>0</v>
      </c>
      <c r="O14" s="116"/>
      <c r="P14" s="206">
        <f t="shared" si="0"/>
        <v>0</v>
      </c>
    </row>
    <row r="15" spans="1:16" ht="12" customHeight="1" x14ac:dyDescent="0.25">
      <c r="A15" s="76">
        <v>8</v>
      </c>
      <c r="B15" s="77">
        <v>14</v>
      </c>
      <c r="C15" s="80" t="s">
        <v>76</v>
      </c>
      <c r="D15" s="82" t="s">
        <v>77</v>
      </c>
      <c r="E15" s="77">
        <v>333</v>
      </c>
      <c r="F15" s="77">
        <v>106</v>
      </c>
      <c r="G15" s="78">
        <v>24</v>
      </c>
      <c r="H15" s="78">
        <v>6</v>
      </c>
      <c r="I15" s="78">
        <v>17</v>
      </c>
      <c r="J15" s="76">
        <v>408</v>
      </c>
      <c r="K15" s="76" t="s">
        <v>12</v>
      </c>
      <c r="L15" s="79" t="s">
        <v>47</v>
      </c>
      <c r="M15" s="91"/>
      <c r="N15" s="205">
        <v>0</v>
      </c>
      <c r="O15" s="116"/>
      <c r="P15" s="206">
        <f t="shared" si="0"/>
        <v>0</v>
      </c>
    </row>
    <row r="16" spans="1:16" ht="12" customHeight="1" x14ac:dyDescent="0.25">
      <c r="A16" s="76">
        <v>9</v>
      </c>
      <c r="B16" s="77">
        <v>15</v>
      </c>
      <c r="C16" s="80" t="s">
        <v>76</v>
      </c>
      <c r="D16" s="82" t="s">
        <v>77</v>
      </c>
      <c r="E16" s="77">
        <v>330</v>
      </c>
      <c r="F16" s="102">
        <v>105</v>
      </c>
      <c r="G16" s="103">
        <v>25</v>
      </c>
      <c r="H16" s="78">
        <v>12</v>
      </c>
      <c r="I16" s="78">
        <v>15</v>
      </c>
      <c r="J16" s="76">
        <v>375</v>
      </c>
      <c r="K16" s="76" t="s">
        <v>12</v>
      </c>
      <c r="L16" s="79" t="s">
        <v>47</v>
      </c>
      <c r="M16" s="90"/>
      <c r="N16" s="205">
        <v>0</v>
      </c>
      <c r="O16" s="116"/>
      <c r="P16" s="206">
        <f t="shared" si="0"/>
        <v>0</v>
      </c>
    </row>
    <row r="17" spans="1:16" ht="12" customHeight="1" x14ac:dyDescent="0.25">
      <c r="A17" s="76">
        <v>10</v>
      </c>
      <c r="B17" s="77">
        <v>16</v>
      </c>
      <c r="C17" s="80" t="s">
        <v>76</v>
      </c>
      <c r="D17" s="82" t="s">
        <v>77</v>
      </c>
      <c r="E17" s="77">
        <v>298</v>
      </c>
      <c r="F17" s="102">
        <v>95</v>
      </c>
      <c r="G17" s="103">
        <v>25</v>
      </c>
      <c r="H17" s="78">
        <v>5</v>
      </c>
      <c r="I17" s="78">
        <v>14</v>
      </c>
      <c r="J17" s="76">
        <v>350</v>
      </c>
      <c r="K17" s="76" t="s">
        <v>12</v>
      </c>
      <c r="L17" s="79" t="s">
        <v>47</v>
      </c>
      <c r="M17" s="90"/>
      <c r="N17" s="205">
        <v>0</v>
      </c>
      <c r="O17" s="116"/>
      <c r="P17" s="206">
        <f t="shared" si="0"/>
        <v>0</v>
      </c>
    </row>
    <row r="18" spans="1:16" ht="12" customHeight="1" x14ac:dyDescent="0.25">
      <c r="A18" s="76">
        <v>11</v>
      </c>
      <c r="B18" s="77">
        <v>17</v>
      </c>
      <c r="C18" s="80" t="s">
        <v>76</v>
      </c>
      <c r="D18" s="82" t="s">
        <v>77</v>
      </c>
      <c r="E18" s="77">
        <v>292</v>
      </c>
      <c r="F18" s="102">
        <v>93</v>
      </c>
      <c r="G18" s="103">
        <v>25</v>
      </c>
      <c r="H18" s="78">
        <v>4</v>
      </c>
      <c r="I18" s="78">
        <v>14</v>
      </c>
      <c r="J18" s="76">
        <v>350</v>
      </c>
      <c r="K18" s="76" t="s">
        <v>12</v>
      </c>
      <c r="L18" s="79" t="s">
        <v>47</v>
      </c>
      <c r="M18" s="90"/>
      <c r="N18" s="205">
        <v>0</v>
      </c>
      <c r="O18" s="116"/>
      <c r="P18" s="206">
        <f t="shared" si="0"/>
        <v>0</v>
      </c>
    </row>
    <row r="19" spans="1:16" ht="12" customHeight="1" x14ac:dyDescent="0.25">
      <c r="A19" s="76">
        <v>12</v>
      </c>
      <c r="B19" s="77">
        <v>49</v>
      </c>
      <c r="C19" s="80" t="s">
        <v>76</v>
      </c>
      <c r="D19" s="82" t="s">
        <v>77</v>
      </c>
      <c r="E19" s="77">
        <v>188</v>
      </c>
      <c r="F19" s="77">
        <v>60</v>
      </c>
      <c r="G19" s="77">
        <v>20</v>
      </c>
      <c r="H19" s="77">
        <v>8</v>
      </c>
      <c r="I19" s="78">
        <v>9</v>
      </c>
      <c r="J19" s="76">
        <v>180</v>
      </c>
      <c r="K19" s="76" t="s">
        <v>11</v>
      </c>
      <c r="L19" s="79" t="s">
        <v>48</v>
      </c>
      <c r="M19" s="90"/>
      <c r="N19" s="205">
        <v>0</v>
      </c>
      <c r="O19" s="116"/>
      <c r="P19" s="206">
        <f t="shared" si="0"/>
        <v>0</v>
      </c>
    </row>
    <row r="20" spans="1:16" ht="12" customHeight="1" x14ac:dyDescent="0.25">
      <c r="A20" s="76">
        <v>13</v>
      </c>
      <c r="B20" s="77">
        <v>50</v>
      </c>
      <c r="C20" s="80" t="s">
        <v>76</v>
      </c>
      <c r="D20" s="82" t="s">
        <v>77</v>
      </c>
      <c r="E20" s="77">
        <v>210</v>
      </c>
      <c r="F20" s="77">
        <v>67</v>
      </c>
      <c r="G20" s="78">
        <v>20</v>
      </c>
      <c r="H20" s="78">
        <v>12</v>
      </c>
      <c r="I20" s="78">
        <v>12</v>
      </c>
      <c r="J20" s="76">
        <v>240</v>
      </c>
      <c r="K20" s="76" t="s">
        <v>11</v>
      </c>
      <c r="L20" s="79" t="s">
        <v>48</v>
      </c>
      <c r="M20" s="90"/>
      <c r="N20" s="205">
        <v>0</v>
      </c>
      <c r="O20" s="116"/>
      <c r="P20" s="206">
        <f t="shared" si="0"/>
        <v>0</v>
      </c>
    </row>
    <row r="21" spans="1:16" ht="12" customHeight="1" x14ac:dyDescent="0.25">
      <c r="A21" s="76">
        <v>14</v>
      </c>
      <c r="B21" s="77">
        <v>51</v>
      </c>
      <c r="C21" s="80" t="s">
        <v>76</v>
      </c>
      <c r="D21" s="82" t="s">
        <v>77</v>
      </c>
      <c r="E21" s="77">
        <v>289</v>
      </c>
      <c r="F21" s="77">
        <v>92</v>
      </c>
      <c r="G21" s="78">
        <v>21</v>
      </c>
      <c r="H21" s="78">
        <v>10</v>
      </c>
      <c r="I21" s="78">
        <v>10</v>
      </c>
      <c r="J21" s="76">
        <v>210</v>
      </c>
      <c r="K21" s="76" t="s">
        <v>11</v>
      </c>
      <c r="L21" s="79" t="s">
        <v>48</v>
      </c>
      <c r="M21" s="90"/>
      <c r="N21" s="205">
        <v>0</v>
      </c>
      <c r="O21" s="116"/>
      <c r="P21" s="206">
        <f t="shared" si="0"/>
        <v>0</v>
      </c>
    </row>
    <row r="22" spans="1:16" ht="12" customHeight="1" x14ac:dyDescent="0.25">
      <c r="A22" s="76">
        <v>15</v>
      </c>
      <c r="B22" s="77">
        <v>52</v>
      </c>
      <c r="C22" s="80" t="s">
        <v>76</v>
      </c>
      <c r="D22" s="82" t="s">
        <v>77</v>
      </c>
      <c r="E22" s="77">
        <v>207</v>
      </c>
      <c r="F22" s="77">
        <v>66</v>
      </c>
      <c r="G22" s="78">
        <v>20</v>
      </c>
      <c r="H22" s="78">
        <v>7</v>
      </c>
      <c r="I22" s="78">
        <v>9</v>
      </c>
      <c r="J22" s="76">
        <v>180</v>
      </c>
      <c r="K22" s="76" t="s">
        <v>11</v>
      </c>
      <c r="L22" s="79" t="s">
        <v>48</v>
      </c>
      <c r="M22" s="90"/>
      <c r="N22" s="205">
        <v>0</v>
      </c>
      <c r="O22" s="116"/>
      <c r="P22" s="206">
        <f t="shared" si="0"/>
        <v>0</v>
      </c>
    </row>
    <row r="23" spans="1:16" ht="12" customHeight="1" x14ac:dyDescent="0.25">
      <c r="A23" s="76">
        <v>16</v>
      </c>
      <c r="B23" s="77">
        <v>53</v>
      </c>
      <c r="C23" s="80" t="s">
        <v>76</v>
      </c>
      <c r="D23" s="82" t="s">
        <v>77</v>
      </c>
      <c r="E23" s="77">
        <v>261</v>
      </c>
      <c r="F23" s="77">
        <v>83</v>
      </c>
      <c r="G23" s="78">
        <v>22</v>
      </c>
      <c r="H23" s="78">
        <v>5</v>
      </c>
      <c r="I23" s="78">
        <v>19</v>
      </c>
      <c r="J23" s="76">
        <v>418</v>
      </c>
      <c r="K23" s="76" t="s">
        <v>12</v>
      </c>
      <c r="L23" s="79" t="s">
        <v>47</v>
      </c>
      <c r="M23" s="90"/>
      <c r="N23" s="205">
        <v>0</v>
      </c>
      <c r="O23" s="116"/>
      <c r="P23" s="206">
        <f t="shared" si="0"/>
        <v>0</v>
      </c>
    </row>
    <row r="24" spans="1:16" ht="12" customHeight="1" x14ac:dyDescent="0.25">
      <c r="A24" s="76">
        <v>17</v>
      </c>
      <c r="B24" s="77">
        <v>486</v>
      </c>
      <c r="C24" s="80" t="s">
        <v>53</v>
      </c>
      <c r="D24" s="82" t="s">
        <v>54</v>
      </c>
      <c r="E24" s="77">
        <v>245</v>
      </c>
      <c r="F24" s="77">
        <v>78</v>
      </c>
      <c r="G24" s="78">
        <v>15</v>
      </c>
      <c r="H24" s="78">
        <v>4</v>
      </c>
      <c r="I24" s="78">
        <v>9</v>
      </c>
      <c r="J24" s="76">
        <v>135</v>
      </c>
      <c r="K24" s="76" t="s">
        <v>12</v>
      </c>
      <c r="L24" s="79" t="s">
        <v>47</v>
      </c>
      <c r="M24" s="90"/>
      <c r="N24" s="205">
        <v>0</v>
      </c>
      <c r="O24" s="116"/>
      <c r="P24" s="206">
        <f t="shared" si="0"/>
        <v>0</v>
      </c>
    </row>
    <row r="25" spans="1:16" ht="12" customHeight="1" x14ac:dyDescent="0.25">
      <c r="A25" s="74">
        <v>18</v>
      </c>
      <c r="B25" s="71">
        <v>487</v>
      </c>
      <c r="C25" s="72" t="s">
        <v>53</v>
      </c>
      <c r="D25" s="81" t="s">
        <v>54</v>
      </c>
      <c r="E25" s="71">
        <v>179</v>
      </c>
      <c r="F25" s="71">
        <v>57</v>
      </c>
      <c r="G25" s="73">
        <v>12</v>
      </c>
      <c r="H25" s="73">
        <v>4</v>
      </c>
      <c r="I25" s="73">
        <v>6</v>
      </c>
      <c r="J25" s="74">
        <v>72</v>
      </c>
      <c r="K25" s="74" t="s">
        <v>57</v>
      </c>
      <c r="L25" s="75" t="s">
        <v>58</v>
      </c>
      <c r="M25" s="92" t="s">
        <v>81</v>
      </c>
      <c r="N25" s="205">
        <v>0</v>
      </c>
      <c r="O25" s="116"/>
      <c r="P25" s="206">
        <f t="shared" si="0"/>
        <v>0</v>
      </c>
    </row>
    <row r="26" spans="1:16" ht="12" customHeight="1" x14ac:dyDescent="0.25">
      <c r="A26" s="74">
        <v>18</v>
      </c>
      <c r="B26" s="71">
        <v>487</v>
      </c>
      <c r="C26" s="72" t="s">
        <v>53</v>
      </c>
      <c r="D26" s="81" t="s">
        <v>54</v>
      </c>
      <c r="E26" s="71">
        <v>179</v>
      </c>
      <c r="F26" s="71">
        <v>57</v>
      </c>
      <c r="G26" s="73">
        <v>12</v>
      </c>
      <c r="H26" s="73">
        <v>4</v>
      </c>
      <c r="I26" s="73">
        <v>6</v>
      </c>
      <c r="J26" s="74">
        <v>72</v>
      </c>
      <c r="K26" s="74" t="s">
        <v>12</v>
      </c>
      <c r="L26" s="75" t="s">
        <v>47</v>
      </c>
      <c r="M26" s="92"/>
      <c r="N26" s="205">
        <v>0</v>
      </c>
      <c r="O26" s="116"/>
      <c r="P26" s="206">
        <f t="shared" si="0"/>
        <v>0</v>
      </c>
    </row>
    <row r="27" spans="1:16" ht="12" customHeight="1" x14ac:dyDescent="0.25">
      <c r="A27" s="76">
        <v>19</v>
      </c>
      <c r="B27" s="77">
        <v>490</v>
      </c>
      <c r="C27" s="80" t="s">
        <v>76</v>
      </c>
      <c r="D27" s="82" t="s">
        <v>77</v>
      </c>
      <c r="E27" s="77">
        <v>267</v>
      </c>
      <c r="F27" s="77">
        <v>85</v>
      </c>
      <c r="G27" s="78">
        <v>23</v>
      </c>
      <c r="H27" s="78">
        <v>12</v>
      </c>
      <c r="I27" s="78">
        <v>10</v>
      </c>
      <c r="J27" s="76">
        <v>230</v>
      </c>
      <c r="K27" s="76" t="s">
        <v>12</v>
      </c>
      <c r="L27" s="79" t="s">
        <v>47</v>
      </c>
      <c r="M27" s="90"/>
      <c r="N27" s="205">
        <v>0</v>
      </c>
      <c r="O27" s="116"/>
      <c r="P27" s="206">
        <f t="shared" si="0"/>
        <v>0</v>
      </c>
    </row>
    <row r="28" spans="1:16" ht="12" customHeight="1" x14ac:dyDescent="0.25">
      <c r="A28" s="76">
        <v>20</v>
      </c>
      <c r="B28" s="77">
        <v>491</v>
      </c>
      <c r="C28" s="80" t="s">
        <v>76</v>
      </c>
      <c r="D28" s="82" t="s">
        <v>77</v>
      </c>
      <c r="E28" s="77">
        <v>289</v>
      </c>
      <c r="F28" s="77">
        <v>92</v>
      </c>
      <c r="G28" s="78">
        <v>23</v>
      </c>
      <c r="H28" s="78">
        <v>17</v>
      </c>
      <c r="I28" s="78">
        <v>18</v>
      </c>
      <c r="J28" s="76">
        <v>414</v>
      </c>
      <c r="K28" s="76" t="s">
        <v>12</v>
      </c>
      <c r="L28" s="79" t="s">
        <v>47</v>
      </c>
      <c r="M28" s="104"/>
      <c r="N28" s="205">
        <v>0</v>
      </c>
      <c r="O28" s="116"/>
      <c r="P28" s="206">
        <f t="shared" si="0"/>
        <v>0</v>
      </c>
    </row>
    <row r="29" spans="1:16" ht="12" customHeight="1" x14ac:dyDescent="0.25">
      <c r="A29" s="76">
        <v>21</v>
      </c>
      <c r="B29" s="77">
        <v>492</v>
      </c>
      <c r="C29" s="80" t="s">
        <v>76</v>
      </c>
      <c r="D29" s="82" t="s">
        <v>77</v>
      </c>
      <c r="E29" s="77">
        <v>248</v>
      </c>
      <c r="F29" s="77">
        <v>79</v>
      </c>
      <c r="G29" s="78">
        <v>22</v>
      </c>
      <c r="H29" s="78">
        <v>10</v>
      </c>
      <c r="I29" s="78">
        <v>16</v>
      </c>
      <c r="J29" s="76">
        <v>352</v>
      </c>
      <c r="K29" s="76" t="s">
        <v>12</v>
      </c>
      <c r="L29" s="79" t="s">
        <v>47</v>
      </c>
      <c r="M29" s="90"/>
      <c r="N29" s="205">
        <v>0</v>
      </c>
      <c r="O29" s="116"/>
      <c r="P29" s="206">
        <f t="shared" si="0"/>
        <v>0</v>
      </c>
    </row>
    <row r="30" spans="1:16" ht="12" customHeight="1" x14ac:dyDescent="0.25">
      <c r="A30" s="76">
        <v>22</v>
      </c>
      <c r="B30" s="77">
        <v>493</v>
      </c>
      <c r="C30" s="80" t="s">
        <v>76</v>
      </c>
      <c r="D30" s="82" t="s">
        <v>77</v>
      </c>
      <c r="E30" s="77">
        <v>185</v>
      </c>
      <c r="F30" s="77">
        <v>59</v>
      </c>
      <c r="G30" s="78">
        <v>23</v>
      </c>
      <c r="H30" s="78">
        <v>15</v>
      </c>
      <c r="I30" s="78">
        <v>12</v>
      </c>
      <c r="J30" s="76">
        <v>276</v>
      </c>
      <c r="K30" s="76" t="s">
        <v>12</v>
      </c>
      <c r="L30" s="79" t="s">
        <v>47</v>
      </c>
      <c r="M30" s="90"/>
      <c r="N30" s="205">
        <v>0</v>
      </c>
      <c r="O30" s="116"/>
      <c r="P30" s="206">
        <f t="shared" si="0"/>
        <v>0</v>
      </c>
    </row>
    <row r="31" spans="1:16" ht="12" customHeight="1" x14ac:dyDescent="0.25">
      <c r="A31" s="76">
        <v>23</v>
      </c>
      <c r="B31" s="77">
        <v>494</v>
      </c>
      <c r="C31" s="80" t="s">
        <v>76</v>
      </c>
      <c r="D31" s="82" t="s">
        <v>77</v>
      </c>
      <c r="E31" s="77">
        <v>239</v>
      </c>
      <c r="F31" s="77">
        <v>76</v>
      </c>
      <c r="G31" s="78">
        <v>23</v>
      </c>
      <c r="H31" s="78">
        <v>18</v>
      </c>
      <c r="I31" s="78">
        <v>11</v>
      </c>
      <c r="J31" s="76">
        <v>253</v>
      </c>
      <c r="K31" s="76" t="s">
        <v>12</v>
      </c>
      <c r="L31" s="79" t="s">
        <v>47</v>
      </c>
      <c r="M31" s="90"/>
      <c r="N31" s="205">
        <v>0</v>
      </c>
      <c r="O31" s="116"/>
      <c r="P31" s="206">
        <f t="shared" si="0"/>
        <v>0</v>
      </c>
    </row>
    <row r="32" spans="1:16" ht="12" customHeight="1" x14ac:dyDescent="0.25">
      <c r="A32" s="76">
        <v>24</v>
      </c>
      <c r="B32" s="77">
        <v>495</v>
      </c>
      <c r="C32" s="80" t="s">
        <v>55</v>
      </c>
      <c r="D32" s="82" t="s">
        <v>56</v>
      </c>
      <c r="E32" s="77">
        <v>129</v>
      </c>
      <c r="F32" s="77">
        <v>41</v>
      </c>
      <c r="G32" s="78">
        <v>16</v>
      </c>
      <c r="H32" s="78">
        <v>5</v>
      </c>
      <c r="I32" s="78">
        <v>7</v>
      </c>
      <c r="J32" s="76">
        <v>112</v>
      </c>
      <c r="K32" s="76" t="s">
        <v>12</v>
      </c>
      <c r="L32" s="79" t="s">
        <v>47</v>
      </c>
      <c r="M32" s="104"/>
      <c r="N32" s="205">
        <v>0</v>
      </c>
      <c r="O32" s="116"/>
      <c r="P32" s="206">
        <f t="shared" si="0"/>
        <v>0</v>
      </c>
    </row>
    <row r="33" spans="1:16" ht="12" customHeight="1" x14ac:dyDescent="0.25">
      <c r="A33" s="76">
        <v>25</v>
      </c>
      <c r="B33" s="77">
        <v>499</v>
      </c>
      <c r="C33" s="105" t="s">
        <v>76</v>
      </c>
      <c r="D33" s="82" t="s">
        <v>77</v>
      </c>
      <c r="E33" s="77">
        <v>251</v>
      </c>
      <c r="F33" s="77">
        <v>80</v>
      </c>
      <c r="G33" s="78">
        <v>21</v>
      </c>
      <c r="H33" s="78">
        <v>6</v>
      </c>
      <c r="I33" s="78">
        <v>15</v>
      </c>
      <c r="J33" s="76">
        <v>315</v>
      </c>
      <c r="K33" s="76" t="s">
        <v>12</v>
      </c>
      <c r="L33" s="79" t="s">
        <v>47</v>
      </c>
      <c r="M33" s="106"/>
      <c r="N33" s="205">
        <v>0</v>
      </c>
      <c r="O33" s="116"/>
      <c r="P33" s="206">
        <f t="shared" si="0"/>
        <v>0</v>
      </c>
    </row>
    <row r="34" spans="1:16" ht="12" customHeight="1" x14ac:dyDescent="0.25">
      <c r="A34" s="76">
        <v>26</v>
      </c>
      <c r="B34" s="77">
        <v>501</v>
      </c>
      <c r="C34" s="80" t="s">
        <v>55</v>
      </c>
      <c r="D34" s="82" t="s">
        <v>56</v>
      </c>
      <c r="E34" s="77">
        <v>132</v>
      </c>
      <c r="F34" s="77">
        <v>42</v>
      </c>
      <c r="G34" s="78">
        <v>15</v>
      </c>
      <c r="H34" s="78">
        <v>5</v>
      </c>
      <c r="I34" s="78">
        <v>7</v>
      </c>
      <c r="J34" s="76">
        <v>105</v>
      </c>
      <c r="K34" s="76" t="s">
        <v>12</v>
      </c>
      <c r="L34" s="79" t="s">
        <v>47</v>
      </c>
      <c r="M34" s="104"/>
      <c r="N34" s="205">
        <v>0</v>
      </c>
      <c r="O34" s="116"/>
      <c r="P34" s="206">
        <f t="shared" si="0"/>
        <v>0</v>
      </c>
    </row>
    <row r="35" spans="1:16" ht="12" customHeight="1" x14ac:dyDescent="0.25">
      <c r="A35" s="76">
        <v>27</v>
      </c>
      <c r="B35" s="77">
        <v>502</v>
      </c>
      <c r="C35" s="80" t="s">
        <v>76</v>
      </c>
      <c r="D35" s="79" t="s">
        <v>77</v>
      </c>
      <c r="E35" s="77">
        <v>245</v>
      </c>
      <c r="F35" s="77">
        <v>78</v>
      </c>
      <c r="G35" s="78">
        <v>18</v>
      </c>
      <c r="H35" s="78">
        <v>6</v>
      </c>
      <c r="I35" s="78">
        <v>16</v>
      </c>
      <c r="J35" s="76">
        <v>288</v>
      </c>
      <c r="K35" s="76" t="s">
        <v>12</v>
      </c>
      <c r="L35" s="79" t="s">
        <v>47</v>
      </c>
      <c r="M35" s="90"/>
      <c r="N35" s="205">
        <v>0</v>
      </c>
      <c r="O35" s="116"/>
      <c r="P35" s="206">
        <f t="shared" si="0"/>
        <v>0</v>
      </c>
    </row>
    <row r="36" spans="1:16" ht="12" customHeight="1" x14ac:dyDescent="0.25">
      <c r="A36" s="76">
        <v>28</v>
      </c>
      <c r="B36" s="77">
        <v>519</v>
      </c>
      <c r="C36" s="80" t="s">
        <v>76</v>
      </c>
      <c r="D36" s="82" t="s">
        <v>77</v>
      </c>
      <c r="E36" s="77">
        <v>295</v>
      </c>
      <c r="F36" s="77">
        <v>94</v>
      </c>
      <c r="G36" s="78">
        <v>22</v>
      </c>
      <c r="H36" s="78">
        <v>8</v>
      </c>
      <c r="I36" s="78">
        <v>15</v>
      </c>
      <c r="J36" s="76">
        <v>330</v>
      </c>
      <c r="K36" s="76" t="s">
        <v>12</v>
      </c>
      <c r="L36" s="79" t="s">
        <v>47</v>
      </c>
      <c r="M36" s="90"/>
      <c r="N36" s="205">
        <v>0</v>
      </c>
      <c r="O36" s="116"/>
      <c r="P36" s="206">
        <f t="shared" si="0"/>
        <v>0</v>
      </c>
    </row>
    <row r="37" spans="1:16" ht="12" customHeight="1" x14ac:dyDescent="0.25">
      <c r="A37" s="76">
        <v>29</v>
      </c>
      <c r="B37" s="77">
        <v>521</v>
      </c>
      <c r="C37" s="80" t="s">
        <v>76</v>
      </c>
      <c r="D37" s="82" t="s">
        <v>77</v>
      </c>
      <c r="E37" s="77">
        <v>242</v>
      </c>
      <c r="F37" s="77">
        <v>77</v>
      </c>
      <c r="G37" s="78">
        <v>20</v>
      </c>
      <c r="H37" s="78">
        <v>12</v>
      </c>
      <c r="I37" s="78">
        <v>11</v>
      </c>
      <c r="J37" s="76">
        <v>220</v>
      </c>
      <c r="K37" s="76" t="s">
        <v>12</v>
      </c>
      <c r="L37" s="79" t="s">
        <v>47</v>
      </c>
      <c r="M37" s="90"/>
      <c r="N37" s="205">
        <v>0</v>
      </c>
      <c r="O37" s="116"/>
      <c r="P37" s="206">
        <f t="shared" si="0"/>
        <v>0</v>
      </c>
    </row>
    <row r="38" spans="1:16" ht="12" customHeight="1" x14ac:dyDescent="0.25">
      <c r="A38" s="76">
        <v>30</v>
      </c>
      <c r="B38" s="77">
        <v>522</v>
      </c>
      <c r="C38" s="80" t="s">
        <v>76</v>
      </c>
      <c r="D38" s="82" t="s">
        <v>77</v>
      </c>
      <c r="E38" s="77">
        <v>283</v>
      </c>
      <c r="F38" s="77">
        <v>90</v>
      </c>
      <c r="G38" s="78">
        <v>22</v>
      </c>
      <c r="H38" s="78">
        <v>12</v>
      </c>
      <c r="I38" s="78">
        <v>13</v>
      </c>
      <c r="J38" s="76">
        <v>286</v>
      </c>
      <c r="K38" s="76" t="s">
        <v>12</v>
      </c>
      <c r="L38" s="79" t="s">
        <v>47</v>
      </c>
      <c r="M38" s="90"/>
      <c r="N38" s="205">
        <v>0</v>
      </c>
      <c r="O38" s="116"/>
      <c r="P38" s="206">
        <f t="shared" si="0"/>
        <v>0</v>
      </c>
    </row>
    <row r="39" spans="1:16" ht="12" customHeight="1" x14ac:dyDescent="0.25">
      <c r="A39" s="76">
        <v>31</v>
      </c>
      <c r="B39" s="77">
        <v>533</v>
      </c>
      <c r="C39" s="80" t="s">
        <v>76</v>
      </c>
      <c r="D39" s="82" t="s">
        <v>77</v>
      </c>
      <c r="E39" s="77">
        <v>314</v>
      </c>
      <c r="F39" s="77">
        <v>100</v>
      </c>
      <c r="G39" s="78">
        <v>22</v>
      </c>
      <c r="H39" s="78">
        <v>10</v>
      </c>
      <c r="I39" s="78">
        <v>10</v>
      </c>
      <c r="J39" s="76">
        <v>220</v>
      </c>
      <c r="K39" s="76" t="s">
        <v>11</v>
      </c>
      <c r="L39" s="79" t="s">
        <v>48</v>
      </c>
      <c r="M39" s="90"/>
      <c r="N39" s="205">
        <v>0</v>
      </c>
      <c r="O39" s="116"/>
      <c r="P39" s="206">
        <f t="shared" si="0"/>
        <v>0</v>
      </c>
    </row>
    <row r="40" spans="1:16" ht="12" customHeight="1" x14ac:dyDescent="0.25">
      <c r="A40" s="76">
        <v>32</v>
      </c>
      <c r="B40" s="77">
        <v>534</v>
      </c>
      <c r="C40" s="80" t="s">
        <v>76</v>
      </c>
      <c r="D40" s="82" t="s">
        <v>77</v>
      </c>
      <c r="E40" s="77">
        <v>320</v>
      </c>
      <c r="F40" s="77">
        <v>102</v>
      </c>
      <c r="G40" s="78">
        <v>22</v>
      </c>
      <c r="H40" s="78">
        <v>5</v>
      </c>
      <c r="I40" s="78">
        <v>16</v>
      </c>
      <c r="J40" s="76">
        <v>352</v>
      </c>
      <c r="K40" s="76" t="s">
        <v>11</v>
      </c>
      <c r="L40" s="79" t="s">
        <v>48</v>
      </c>
      <c r="M40" s="90"/>
      <c r="N40" s="205">
        <v>0</v>
      </c>
      <c r="O40" s="116"/>
      <c r="P40" s="206">
        <f t="shared" si="0"/>
        <v>0</v>
      </c>
    </row>
    <row r="41" spans="1:16" ht="12" customHeight="1" x14ac:dyDescent="0.25">
      <c r="A41" s="182" t="s">
        <v>61</v>
      </c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4"/>
    </row>
    <row r="42" spans="1:16" s="5" customFormat="1" ht="12" customHeight="1" x14ac:dyDescent="0.25">
      <c r="A42" s="185"/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7"/>
    </row>
    <row r="43" spans="1:16" x14ac:dyDescent="0.25">
      <c r="A43" s="185"/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7"/>
    </row>
    <row r="44" spans="1:16" x14ac:dyDescent="0.25">
      <c r="A44" s="185"/>
      <c r="B44" s="186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7"/>
    </row>
    <row r="45" spans="1:16" x14ac:dyDescent="0.25">
      <c r="A45" s="185"/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7"/>
    </row>
    <row r="46" spans="1:16" x14ac:dyDescent="0.25">
      <c r="A46" s="185"/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7"/>
    </row>
    <row r="47" spans="1:16" x14ac:dyDescent="0.25">
      <c r="A47" s="185"/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7"/>
    </row>
    <row r="48" spans="1:16" x14ac:dyDescent="0.25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90"/>
    </row>
    <row r="49" spans="1:16" ht="15" x14ac:dyDescent="0.25">
      <c r="A49" s="83"/>
      <c r="B49" s="93"/>
      <c r="C49" s="84" t="s">
        <v>87</v>
      </c>
      <c r="D49" s="85"/>
      <c r="E49" s="86"/>
      <c r="F49" s="87"/>
      <c r="G49" s="88"/>
      <c r="H49" s="88"/>
      <c r="I49" s="89"/>
      <c r="J49" s="89"/>
      <c r="K49" s="89"/>
      <c r="L49" s="89"/>
      <c r="M49" s="89"/>
      <c r="N49" s="207">
        <f>SUM(N8:N40)</f>
        <v>0</v>
      </c>
      <c r="O49" s="116">
        <v>0</v>
      </c>
      <c r="P49" s="123">
        <f>SUM(P8:P40)</f>
        <v>0</v>
      </c>
    </row>
    <row r="50" spans="1:16" ht="19.5" customHeight="1" x14ac:dyDescent="0.25">
      <c r="C50" s="179" t="s">
        <v>24</v>
      </c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27">
        <f>O49+P49</f>
        <v>0</v>
      </c>
      <c r="O50" s="114"/>
      <c r="P50" s="124"/>
    </row>
  </sheetData>
  <sheetProtection algorithmName="SHA-512" hashValue="TeqStjKSz0ixcvPdcq1xuP6EpXjtjVY8TBQOJe5oBQIpMLJvT0sFNtm17QCLDkZCMTeDPVs/+bV2rqkMtUUPxA==" saltValue="qYfdHXPzEUnqsOmA29acWQ==" spinCount="100000" sheet="1" objects="1" scenarios="1" selectLockedCells="1"/>
  <autoFilter ref="A7:N49"/>
  <mergeCells count="4">
    <mergeCell ref="C50:M50"/>
    <mergeCell ref="K1:N6"/>
    <mergeCell ref="F2:J6"/>
    <mergeCell ref="A41:P48"/>
  </mergeCells>
  <pageMargins left="0.23622047244094491" right="0.23622047244094491" top="0.74803149606299213" bottom="0.74803149606299213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36" customWidth="1"/>
    <col min="2" max="2" width="15.42578125" style="36" customWidth="1"/>
    <col min="3" max="3" width="18.28515625" style="36" customWidth="1"/>
    <col min="4" max="4" width="28.28515625" style="36" customWidth="1"/>
    <col min="5" max="5" width="12" style="39" customWidth="1"/>
    <col min="6" max="6" width="15.42578125" style="36" customWidth="1"/>
    <col min="7" max="7" width="16.140625" style="36" customWidth="1"/>
    <col min="8" max="16384" width="9.140625" style="36"/>
  </cols>
  <sheetData>
    <row r="1" spans="1:7" ht="15" x14ac:dyDescent="0.2">
      <c r="A1" s="35"/>
      <c r="B1" s="11" t="s">
        <v>84</v>
      </c>
      <c r="E1" s="37"/>
    </row>
    <row r="2" spans="1:7" ht="15" x14ac:dyDescent="0.2">
      <c r="A2" s="6"/>
      <c r="B2" s="7"/>
    </row>
    <row r="3" spans="1:7" ht="12.75" x14ac:dyDescent="0.2">
      <c r="A3" s="5"/>
      <c r="B3" s="6" t="s">
        <v>100</v>
      </c>
    </row>
    <row r="4" spans="1:7" ht="15" x14ac:dyDescent="0.2">
      <c r="A4" s="7"/>
      <c r="B4" s="7" t="s">
        <v>83</v>
      </c>
    </row>
    <row r="5" spans="1:7" ht="15" x14ac:dyDescent="0.2">
      <c r="A5" s="7"/>
      <c r="B5" s="7" t="s">
        <v>45</v>
      </c>
    </row>
    <row r="6" spans="1:7" s="69" customFormat="1" ht="24" x14ac:dyDescent="0.25">
      <c r="A6" s="66" t="s">
        <v>52</v>
      </c>
      <c r="B6" s="66" t="s">
        <v>21</v>
      </c>
      <c r="C6" s="66" t="s">
        <v>22</v>
      </c>
      <c r="D6" s="66" t="s">
        <v>49</v>
      </c>
      <c r="E6" s="67" t="s">
        <v>50</v>
      </c>
      <c r="F6" s="68" t="s">
        <v>23</v>
      </c>
      <c r="G6" s="68" t="s">
        <v>16</v>
      </c>
    </row>
    <row r="7" spans="1:7" s="69" customFormat="1" ht="24" x14ac:dyDescent="0.2">
      <c r="A7" s="95">
        <v>1</v>
      </c>
      <c r="B7" s="97" t="s">
        <v>68</v>
      </c>
      <c r="C7" s="98" t="s">
        <v>69</v>
      </c>
      <c r="D7" s="95" t="s">
        <v>62</v>
      </c>
      <c r="E7" s="208">
        <v>0</v>
      </c>
      <c r="F7" s="101">
        <v>80</v>
      </c>
      <c r="G7" s="110">
        <f>E7*F7</f>
        <v>0</v>
      </c>
    </row>
    <row r="8" spans="1:7" s="42" customFormat="1" ht="27.75" customHeight="1" x14ac:dyDescent="0.2">
      <c r="A8" s="96">
        <v>2</v>
      </c>
      <c r="B8" s="99" t="s">
        <v>55</v>
      </c>
      <c r="C8" s="100" t="s">
        <v>56</v>
      </c>
      <c r="D8" s="94" t="s">
        <v>70</v>
      </c>
      <c r="E8" s="209">
        <v>0</v>
      </c>
      <c r="F8" s="96">
        <v>70</v>
      </c>
      <c r="G8" s="111">
        <f>PRODUCT(F8,E8)</f>
        <v>0</v>
      </c>
    </row>
    <row r="9" spans="1:7" ht="12" customHeight="1" x14ac:dyDescent="0.2">
      <c r="A9" s="192" t="s">
        <v>51</v>
      </c>
      <c r="B9" s="193"/>
      <c r="C9" s="193"/>
      <c r="D9" s="193"/>
      <c r="E9" s="193"/>
      <c r="F9" s="193"/>
      <c r="G9" s="194"/>
    </row>
    <row r="10" spans="1:7" ht="12" customHeight="1" x14ac:dyDescent="0.2">
      <c r="A10" s="195"/>
      <c r="B10" s="196"/>
      <c r="C10" s="196"/>
      <c r="D10" s="196"/>
      <c r="E10" s="196"/>
      <c r="F10" s="196"/>
      <c r="G10" s="197"/>
    </row>
    <row r="11" spans="1:7" x14ac:dyDescent="0.2">
      <c r="A11" s="195"/>
      <c r="B11" s="196"/>
      <c r="C11" s="196"/>
      <c r="D11" s="196"/>
      <c r="E11" s="196"/>
      <c r="F11" s="196"/>
      <c r="G11" s="197"/>
    </row>
    <row r="12" spans="1:7" x14ac:dyDescent="0.2">
      <c r="A12" s="195"/>
      <c r="B12" s="196"/>
      <c r="C12" s="196"/>
      <c r="D12" s="196"/>
      <c r="E12" s="196"/>
      <c r="F12" s="196"/>
      <c r="G12" s="197"/>
    </row>
    <row r="13" spans="1:7" x14ac:dyDescent="0.2">
      <c r="A13" s="195"/>
      <c r="B13" s="196"/>
      <c r="C13" s="196"/>
      <c r="D13" s="196"/>
      <c r="E13" s="196"/>
      <c r="F13" s="196"/>
      <c r="G13" s="197"/>
    </row>
    <row r="14" spans="1:7" x14ac:dyDescent="0.2">
      <c r="A14" s="45"/>
      <c r="B14" s="46"/>
      <c r="C14" s="46"/>
      <c r="D14" s="46"/>
      <c r="E14" s="47"/>
      <c r="F14" s="46"/>
      <c r="G14" s="48"/>
    </row>
    <row r="15" spans="1:7" s="50" customFormat="1" ht="15" x14ac:dyDescent="0.25">
      <c r="A15" s="49"/>
      <c r="B15" s="191" t="s">
        <v>24</v>
      </c>
      <c r="C15" s="191"/>
      <c r="D15" s="191"/>
      <c r="E15" s="191"/>
      <c r="F15" s="191"/>
      <c r="G15" s="210">
        <f>SUM(G7:G8)</f>
        <v>0</v>
      </c>
    </row>
  </sheetData>
  <sheetProtection algorithmName="SHA-512" hashValue="kIfHVncN5p4xA5Xw6jPEiAGkgsf2YQ2QzQTPZnL1Uq5S3qw8T9DU3FyFasD1xEMyrNg3yCqZ6SmitHy0zPbR/w==" saltValue="OX9m7e8NtSClbTJq7WGu1A==" spinCount="100000" sheet="1" objects="1" scenarios="1" selectLockedCells="1"/>
  <autoFilter ref="A6:E12"/>
  <mergeCells count="2">
    <mergeCell ref="B15:F15"/>
    <mergeCell ref="A9:G13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63"/>
  <sheetViews>
    <sheetView tabSelected="1" view="pageBreakPreview" zoomScaleNormal="70" zoomScaleSheetLayoutView="100" workbookViewId="0">
      <selection activeCell="C9" sqref="C9"/>
    </sheetView>
  </sheetViews>
  <sheetFormatPr defaultColWidth="9.140625" defaultRowHeight="12" x14ac:dyDescent="0.2"/>
  <cols>
    <col min="1" max="1" width="6" style="36" customWidth="1"/>
    <col min="2" max="2" width="50.42578125" style="36" customWidth="1"/>
    <col min="3" max="3" width="12" style="39" customWidth="1"/>
    <col min="4" max="4" width="7.5703125" style="38" customWidth="1"/>
    <col min="5" max="5" width="12.140625" style="36" customWidth="1"/>
    <col min="6" max="6" width="11.7109375" style="36" customWidth="1"/>
    <col min="7" max="7" width="12" style="36" customWidth="1"/>
    <col min="8" max="8" width="11.28515625" style="36" customWidth="1"/>
    <col min="9" max="9" width="11.5703125" style="36" customWidth="1"/>
    <col min="10" max="16384" width="9.140625" style="36"/>
  </cols>
  <sheetData>
    <row r="1" spans="1:16" ht="15" x14ac:dyDescent="0.2">
      <c r="A1" s="35"/>
      <c r="B1" s="70" t="s">
        <v>75</v>
      </c>
      <c r="C1" s="70"/>
      <c r="D1" s="70"/>
      <c r="E1" s="37"/>
      <c r="F1" s="38"/>
    </row>
    <row r="2" spans="1:16" ht="15" x14ac:dyDescent="0.2">
      <c r="A2" s="6"/>
      <c r="B2" s="7"/>
      <c r="C2" s="7"/>
      <c r="D2" s="7"/>
      <c r="E2" s="39"/>
      <c r="F2" s="38"/>
    </row>
    <row r="3" spans="1:16" ht="12.75" x14ac:dyDescent="0.2">
      <c r="A3" s="5"/>
      <c r="B3" s="6" t="s">
        <v>101</v>
      </c>
      <c r="C3" s="6"/>
      <c r="D3" s="6"/>
      <c r="E3" s="39"/>
      <c r="F3" s="38"/>
    </row>
    <row r="4" spans="1:16" ht="15" x14ac:dyDescent="0.2">
      <c r="A4" s="7"/>
      <c r="B4" s="7" t="s">
        <v>83</v>
      </c>
      <c r="C4" s="7"/>
      <c r="D4" s="7"/>
      <c r="E4" s="39"/>
      <c r="F4" s="38"/>
    </row>
    <row r="5" spans="1:16" ht="15" x14ac:dyDescent="0.2">
      <c r="A5" s="7"/>
      <c r="B5" s="7" t="s">
        <v>46</v>
      </c>
      <c r="C5" s="7"/>
      <c r="D5" s="7"/>
      <c r="E5" s="39"/>
      <c r="F5" s="38"/>
    </row>
    <row r="6" spans="1:16" s="40" customFormat="1" ht="24" x14ac:dyDescent="0.2">
      <c r="A6" s="51" t="s">
        <v>25</v>
      </c>
      <c r="B6" s="51" t="s">
        <v>26</v>
      </c>
      <c r="C6" s="52" t="s">
        <v>71</v>
      </c>
      <c r="D6" s="51" t="s">
        <v>72</v>
      </c>
      <c r="E6" s="52" t="s">
        <v>73</v>
      </c>
      <c r="F6" s="53" t="s">
        <v>74</v>
      </c>
      <c r="G6" s="53" t="s">
        <v>27</v>
      </c>
      <c r="H6" s="53" t="s">
        <v>28</v>
      </c>
      <c r="I6" s="125" t="s">
        <v>29</v>
      </c>
    </row>
    <row r="7" spans="1:16" s="40" customFormat="1" x14ac:dyDescent="0.2">
      <c r="A7" s="54"/>
      <c r="B7" s="55" t="s">
        <v>30</v>
      </c>
      <c r="C7" s="55"/>
      <c r="D7" s="55"/>
      <c r="E7" s="56"/>
      <c r="F7" s="57"/>
      <c r="G7" s="57"/>
      <c r="H7" s="57"/>
      <c r="I7" s="126"/>
    </row>
    <row r="8" spans="1:16" s="42" customFormat="1" x14ac:dyDescent="0.2">
      <c r="A8" s="58">
        <v>1</v>
      </c>
      <c r="B8" s="131" t="s">
        <v>31</v>
      </c>
      <c r="C8" s="131"/>
      <c r="D8" s="132"/>
      <c r="E8" s="133" t="s">
        <v>32</v>
      </c>
      <c r="F8" s="132"/>
      <c r="G8" s="134"/>
      <c r="H8" s="134"/>
      <c r="I8" s="135"/>
      <c r="J8" s="136"/>
      <c r="K8" s="136"/>
      <c r="L8" s="136"/>
      <c r="M8" s="136"/>
      <c r="N8" s="136"/>
      <c r="O8" s="136"/>
      <c r="P8" s="136"/>
    </row>
    <row r="9" spans="1:16" s="42" customFormat="1" x14ac:dyDescent="0.2">
      <c r="A9" s="41">
        <v>2</v>
      </c>
      <c r="B9" s="137" t="s">
        <v>33</v>
      </c>
      <c r="C9" s="211">
        <v>0</v>
      </c>
      <c r="D9" s="138">
        <v>80</v>
      </c>
      <c r="E9" s="139" t="s">
        <v>32</v>
      </c>
      <c r="F9" s="140"/>
      <c r="G9" s="219">
        <f>C9*D9</f>
        <v>0</v>
      </c>
      <c r="H9" s="141"/>
      <c r="I9" s="142"/>
      <c r="J9" s="136"/>
      <c r="K9" s="136"/>
      <c r="L9" s="136"/>
      <c r="M9" s="136"/>
      <c r="N9" s="136"/>
      <c r="O9" s="136"/>
      <c r="P9" s="136"/>
    </row>
    <row r="10" spans="1:16" s="42" customFormat="1" x14ac:dyDescent="0.2">
      <c r="A10" s="43">
        <v>3</v>
      </c>
      <c r="B10" s="143" t="s">
        <v>34</v>
      </c>
      <c r="C10" s="212">
        <v>0</v>
      </c>
      <c r="D10" s="138">
        <v>80</v>
      </c>
      <c r="E10" s="213">
        <v>0</v>
      </c>
      <c r="F10" s="144">
        <v>70</v>
      </c>
      <c r="G10" s="219">
        <f t="shared" ref="G10:G15" si="0">(C10*D10)+(E10*F10)</f>
        <v>0</v>
      </c>
      <c r="H10" s="145"/>
      <c r="I10" s="146"/>
      <c r="J10" s="136"/>
      <c r="K10" s="136"/>
      <c r="L10" s="136"/>
      <c r="M10" s="136"/>
      <c r="N10" s="136"/>
      <c r="O10" s="136"/>
      <c r="P10" s="136"/>
    </row>
    <row r="11" spans="1:16" s="42" customFormat="1" x14ac:dyDescent="0.2">
      <c r="A11" s="43">
        <v>4</v>
      </c>
      <c r="B11" s="143" t="s">
        <v>35</v>
      </c>
      <c r="C11" s="212">
        <v>0</v>
      </c>
      <c r="D11" s="138">
        <v>80</v>
      </c>
      <c r="E11" s="213">
        <v>0</v>
      </c>
      <c r="F11" s="144">
        <v>70</v>
      </c>
      <c r="G11" s="219">
        <f t="shared" si="0"/>
        <v>0</v>
      </c>
      <c r="H11" s="145"/>
      <c r="I11" s="146"/>
      <c r="J11" s="136"/>
      <c r="K11" s="136"/>
      <c r="L11" s="136"/>
      <c r="M11" s="136"/>
      <c r="N11" s="136"/>
      <c r="O11" s="136"/>
      <c r="P11" s="136"/>
    </row>
    <row r="12" spans="1:16" s="42" customFormat="1" x14ac:dyDescent="0.2">
      <c r="A12" s="43">
        <v>5</v>
      </c>
      <c r="B12" s="143" t="s">
        <v>36</v>
      </c>
      <c r="C12" s="212">
        <v>0</v>
      </c>
      <c r="D12" s="138">
        <v>80</v>
      </c>
      <c r="E12" s="213">
        <v>0</v>
      </c>
      <c r="F12" s="144">
        <v>70</v>
      </c>
      <c r="G12" s="219">
        <f t="shared" si="0"/>
        <v>0</v>
      </c>
      <c r="H12" s="145"/>
      <c r="I12" s="146"/>
      <c r="J12" s="136"/>
      <c r="K12" s="136"/>
      <c r="L12" s="136"/>
      <c r="M12" s="136"/>
      <c r="N12" s="136"/>
      <c r="O12" s="136"/>
      <c r="P12" s="136"/>
    </row>
    <row r="13" spans="1:16" s="42" customFormat="1" x14ac:dyDescent="0.2">
      <c r="A13" s="43">
        <v>6</v>
      </c>
      <c r="B13" s="143" t="s">
        <v>37</v>
      </c>
      <c r="C13" s="212">
        <v>0</v>
      </c>
      <c r="D13" s="138">
        <v>80</v>
      </c>
      <c r="E13" s="213">
        <v>0</v>
      </c>
      <c r="F13" s="144">
        <v>70</v>
      </c>
      <c r="G13" s="219">
        <f>(C13*D13)+(E13*F13)</f>
        <v>0</v>
      </c>
      <c r="H13" s="145"/>
      <c r="I13" s="146"/>
      <c r="J13" s="136"/>
      <c r="K13" s="136"/>
      <c r="L13" s="136"/>
      <c r="M13" s="136"/>
      <c r="N13" s="136"/>
      <c r="O13" s="136"/>
      <c r="P13" s="136"/>
    </row>
    <row r="14" spans="1:16" s="42" customFormat="1" x14ac:dyDescent="0.2">
      <c r="A14" s="43">
        <v>7</v>
      </c>
      <c r="B14" s="143" t="s">
        <v>38</v>
      </c>
      <c r="C14" s="212">
        <v>0</v>
      </c>
      <c r="D14" s="138">
        <v>80</v>
      </c>
      <c r="E14" s="213">
        <v>0</v>
      </c>
      <c r="F14" s="144">
        <v>70</v>
      </c>
      <c r="G14" s="219">
        <f t="shared" si="0"/>
        <v>0</v>
      </c>
      <c r="H14" s="145"/>
      <c r="I14" s="146"/>
      <c r="J14" s="136"/>
      <c r="K14" s="136"/>
      <c r="L14" s="136"/>
      <c r="M14" s="136"/>
      <c r="N14" s="136"/>
      <c r="O14" s="136"/>
      <c r="P14" s="136"/>
    </row>
    <row r="15" spans="1:16" s="42" customFormat="1" x14ac:dyDescent="0.2">
      <c r="A15" s="43">
        <v>8</v>
      </c>
      <c r="B15" s="143" t="s">
        <v>39</v>
      </c>
      <c r="C15" s="212">
        <v>0</v>
      </c>
      <c r="D15" s="138">
        <v>80</v>
      </c>
      <c r="E15" s="213">
        <v>0</v>
      </c>
      <c r="F15" s="144">
        <v>70</v>
      </c>
      <c r="G15" s="219">
        <f t="shared" si="0"/>
        <v>0</v>
      </c>
      <c r="H15" s="145"/>
      <c r="I15" s="146"/>
      <c r="J15" s="136"/>
      <c r="K15" s="136"/>
      <c r="L15" s="136"/>
      <c r="M15" s="136"/>
      <c r="N15" s="136"/>
      <c r="O15" s="136"/>
      <c r="P15" s="136"/>
    </row>
    <row r="16" spans="1:16" s="42" customFormat="1" x14ac:dyDescent="0.2">
      <c r="A16" s="43"/>
      <c r="B16" s="143"/>
      <c r="C16" s="143"/>
      <c r="D16" s="143"/>
      <c r="E16" s="145"/>
      <c r="F16" s="147"/>
      <c r="G16" s="148"/>
      <c r="H16" s="145"/>
      <c r="I16" s="146"/>
      <c r="J16" s="136"/>
      <c r="K16" s="136"/>
      <c r="L16" s="136"/>
      <c r="M16" s="136"/>
      <c r="N16" s="136"/>
      <c r="O16" s="136"/>
      <c r="P16" s="136"/>
    </row>
    <row r="17" spans="1:16" s="42" customFormat="1" ht="15" customHeight="1" x14ac:dyDescent="0.2">
      <c r="A17" s="60"/>
      <c r="B17" s="149" t="s">
        <v>66</v>
      </c>
      <c r="C17" s="150">
        <f>SUM(C9:C16)</f>
        <v>0</v>
      </c>
      <c r="D17" s="150"/>
      <c r="E17" s="151"/>
      <c r="F17" s="147"/>
      <c r="G17" s="148"/>
      <c r="H17" s="145"/>
      <c r="I17" s="146"/>
      <c r="J17" s="136"/>
      <c r="K17" s="136"/>
      <c r="L17" s="136"/>
      <c r="M17" s="136"/>
      <c r="N17" s="136"/>
      <c r="O17" s="136"/>
      <c r="P17" s="136"/>
    </row>
    <row r="18" spans="1:16" s="42" customFormat="1" ht="15" customHeight="1" x14ac:dyDescent="0.2">
      <c r="A18" s="60"/>
      <c r="B18" s="149" t="s">
        <v>67</v>
      </c>
      <c r="C18" s="152"/>
      <c r="D18" s="152"/>
      <c r="E18" s="171">
        <f>SUM(E9:E17)</f>
        <v>0</v>
      </c>
      <c r="F18" s="153"/>
      <c r="G18" s="154"/>
      <c r="H18" s="155"/>
      <c r="I18" s="156"/>
      <c r="J18" s="136"/>
      <c r="K18" s="136"/>
      <c r="L18" s="136"/>
      <c r="M18" s="136"/>
      <c r="N18" s="136"/>
      <c r="O18" s="136"/>
      <c r="P18" s="136"/>
    </row>
    <row r="19" spans="1:16" s="42" customFormat="1" x14ac:dyDescent="0.2">
      <c r="A19" s="59"/>
      <c r="B19" s="157" t="s">
        <v>40</v>
      </c>
      <c r="C19" s="157"/>
      <c r="D19" s="157"/>
      <c r="E19" s="158"/>
      <c r="F19" s="159"/>
      <c r="G19" s="159"/>
      <c r="H19" s="159"/>
      <c r="I19" s="160"/>
      <c r="J19" s="136"/>
      <c r="K19" s="136"/>
      <c r="L19" s="136"/>
      <c r="M19" s="136"/>
      <c r="N19" s="136"/>
      <c r="O19" s="136"/>
      <c r="P19" s="136"/>
    </row>
    <row r="20" spans="1:16" s="42" customFormat="1" x14ac:dyDescent="0.2">
      <c r="A20" s="58">
        <v>1</v>
      </c>
      <c r="B20" s="131" t="s">
        <v>31</v>
      </c>
      <c r="C20" s="131"/>
      <c r="D20" s="131"/>
      <c r="E20" s="133" t="s">
        <v>32</v>
      </c>
      <c r="F20" s="140"/>
      <c r="G20" s="137"/>
      <c r="H20" s="141"/>
      <c r="I20" s="161"/>
      <c r="J20" s="136"/>
      <c r="K20" s="136"/>
      <c r="L20" s="136"/>
      <c r="M20" s="136"/>
      <c r="N20" s="136"/>
      <c r="O20" s="136"/>
      <c r="P20" s="136"/>
    </row>
    <row r="21" spans="1:16" s="42" customFormat="1" x14ac:dyDescent="0.2">
      <c r="A21" s="41">
        <v>2</v>
      </c>
      <c r="B21" s="137" t="s">
        <v>33</v>
      </c>
      <c r="C21" s="211">
        <v>0</v>
      </c>
      <c r="D21" s="140">
        <v>80</v>
      </c>
      <c r="E21" s="139" t="s">
        <v>32</v>
      </c>
      <c r="F21" s="140"/>
      <c r="G21" s="137"/>
      <c r="H21" s="220">
        <f>C21*D21</f>
        <v>0</v>
      </c>
      <c r="I21" s="161"/>
      <c r="J21" s="136"/>
      <c r="K21" s="136"/>
      <c r="L21" s="136"/>
      <c r="M21" s="136"/>
      <c r="N21" s="136"/>
      <c r="O21" s="136"/>
      <c r="P21" s="136"/>
    </row>
    <row r="22" spans="1:16" s="42" customFormat="1" x14ac:dyDescent="0.2">
      <c r="A22" s="43">
        <v>3</v>
      </c>
      <c r="B22" s="143" t="s">
        <v>34</v>
      </c>
      <c r="C22" s="212">
        <v>0</v>
      </c>
      <c r="D22" s="140">
        <v>80</v>
      </c>
      <c r="E22" s="213">
        <v>0</v>
      </c>
      <c r="F22" s="162">
        <v>70</v>
      </c>
      <c r="G22" s="143"/>
      <c r="H22" s="220">
        <f>(C22*D22)+(E22*F22)</f>
        <v>0</v>
      </c>
      <c r="I22" s="163"/>
      <c r="J22" s="136"/>
      <c r="K22" s="136"/>
      <c r="L22" s="136"/>
      <c r="M22" s="136"/>
      <c r="N22" s="136"/>
      <c r="O22" s="136"/>
      <c r="P22" s="136"/>
    </row>
    <row r="23" spans="1:16" s="42" customFormat="1" x14ac:dyDescent="0.2">
      <c r="A23" s="43">
        <v>4</v>
      </c>
      <c r="B23" s="143" t="s">
        <v>41</v>
      </c>
      <c r="C23" s="212">
        <v>0</v>
      </c>
      <c r="D23" s="140">
        <v>80</v>
      </c>
      <c r="E23" s="213">
        <v>0</v>
      </c>
      <c r="F23" s="162">
        <v>70</v>
      </c>
      <c r="G23" s="143"/>
      <c r="H23" s="220">
        <f t="shared" ref="H23:H27" si="1">(C23*D23)+(E23*F23)</f>
        <v>0</v>
      </c>
      <c r="I23" s="163"/>
      <c r="J23" s="136"/>
      <c r="K23" s="136"/>
      <c r="L23" s="136"/>
      <c r="M23" s="136"/>
      <c r="N23" s="136"/>
      <c r="O23" s="136"/>
      <c r="P23" s="136"/>
    </row>
    <row r="24" spans="1:16" s="42" customFormat="1" x14ac:dyDescent="0.2">
      <c r="A24" s="43">
        <v>5</v>
      </c>
      <c r="B24" s="143" t="s">
        <v>36</v>
      </c>
      <c r="C24" s="212">
        <v>0</v>
      </c>
      <c r="D24" s="140">
        <v>80</v>
      </c>
      <c r="E24" s="213">
        <v>0</v>
      </c>
      <c r="F24" s="162">
        <v>70</v>
      </c>
      <c r="G24" s="143"/>
      <c r="H24" s="220">
        <f t="shared" si="1"/>
        <v>0</v>
      </c>
      <c r="I24" s="163"/>
      <c r="J24" s="136"/>
      <c r="K24" s="136"/>
      <c r="L24" s="136"/>
      <c r="M24" s="136"/>
      <c r="N24" s="136"/>
      <c r="O24" s="136"/>
      <c r="P24" s="136"/>
    </row>
    <row r="25" spans="1:16" s="42" customFormat="1" x14ac:dyDescent="0.2">
      <c r="A25" s="43">
        <v>6</v>
      </c>
      <c r="B25" s="143" t="s">
        <v>37</v>
      </c>
      <c r="C25" s="212">
        <v>0</v>
      </c>
      <c r="D25" s="140">
        <v>80</v>
      </c>
      <c r="E25" s="213">
        <v>0</v>
      </c>
      <c r="F25" s="162">
        <v>70</v>
      </c>
      <c r="G25" s="143"/>
      <c r="H25" s="220">
        <f t="shared" si="1"/>
        <v>0</v>
      </c>
      <c r="I25" s="163"/>
      <c r="J25" s="136"/>
      <c r="K25" s="136"/>
      <c r="L25" s="136"/>
      <c r="M25" s="136"/>
      <c r="N25" s="136"/>
      <c r="O25" s="136"/>
      <c r="P25" s="136"/>
    </row>
    <row r="26" spans="1:16" s="42" customFormat="1" x14ac:dyDescent="0.2">
      <c r="A26" s="43">
        <v>7</v>
      </c>
      <c r="B26" s="143" t="s">
        <v>38</v>
      </c>
      <c r="C26" s="212">
        <v>0</v>
      </c>
      <c r="D26" s="140">
        <v>80</v>
      </c>
      <c r="E26" s="213">
        <v>0</v>
      </c>
      <c r="F26" s="162">
        <v>70</v>
      </c>
      <c r="G26" s="143"/>
      <c r="H26" s="220">
        <f t="shared" si="1"/>
        <v>0</v>
      </c>
      <c r="I26" s="163"/>
      <c r="J26" s="136"/>
      <c r="K26" s="136"/>
      <c r="L26" s="136"/>
      <c r="M26" s="136"/>
      <c r="N26" s="136"/>
      <c r="O26" s="136"/>
      <c r="P26" s="136"/>
    </row>
    <row r="27" spans="1:16" s="42" customFormat="1" x14ac:dyDescent="0.2">
      <c r="A27" s="43">
        <v>8</v>
      </c>
      <c r="B27" s="143" t="s">
        <v>39</v>
      </c>
      <c r="C27" s="212">
        <v>0</v>
      </c>
      <c r="D27" s="140">
        <v>80</v>
      </c>
      <c r="E27" s="213">
        <v>0</v>
      </c>
      <c r="F27" s="162">
        <v>70</v>
      </c>
      <c r="G27" s="143"/>
      <c r="H27" s="220">
        <f t="shared" si="1"/>
        <v>0</v>
      </c>
      <c r="I27" s="163"/>
      <c r="J27" s="136"/>
      <c r="K27" s="136"/>
      <c r="L27" s="136"/>
      <c r="M27" s="136"/>
      <c r="N27" s="136"/>
      <c r="O27" s="136"/>
      <c r="P27" s="136"/>
    </row>
    <row r="28" spans="1:16" s="42" customFormat="1" x14ac:dyDescent="0.2">
      <c r="A28" s="60"/>
      <c r="B28" s="164"/>
      <c r="C28" s="164"/>
      <c r="D28" s="164"/>
      <c r="E28" s="164"/>
      <c r="F28" s="165"/>
      <c r="G28" s="164"/>
      <c r="H28" s="164"/>
      <c r="I28" s="166"/>
      <c r="J28" s="136"/>
      <c r="K28" s="136"/>
      <c r="L28" s="136"/>
      <c r="M28" s="136"/>
      <c r="N28" s="136"/>
      <c r="O28" s="136"/>
      <c r="P28" s="136"/>
    </row>
    <row r="29" spans="1:16" s="42" customFormat="1" x14ac:dyDescent="0.2">
      <c r="A29" s="60"/>
      <c r="B29" s="149" t="s">
        <v>66</v>
      </c>
      <c r="C29" s="150">
        <f>SUM(C21:C28)</f>
        <v>0</v>
      </c>
      <c r="D29" s="150"/>
      <c r="E29" s="151"/>
      <c r="F29" s="165"/>
      <c r="G29" s="164"/>
      <c r="H29" s="164"/>
      <c r="I29" s="166"/>
      <c r="J29" s="136"/>
      <c r="K29" s="136"/>
      <c r="L29" s="136"/>
      <c r="M29" s="136"/>
      <c r="N29" s="136"/>
      <c r="O29" s="136"/>
      <c r="P29" s="136"/>
    </row>
    <row r="30" spans="1:16" s="42" customFormat="1" x14ac:dyDescent="0.2">
      <c r="A30" s="60"/>
      <c r="B30" s="149" t="s">
        <v>67</v>
      </c>
      <c r="C30" s="152"/>
      <c r="D30" s="152"/>
      <c r="E30" s="172">
        <f>SUM(E22:E29)</f>
        <v>0</v>
      </c>
      <c r="F30" s="165"/>
      <c r="G30" s="164"/>
      <c r="H30" s="164"/>
      <c r="I30" s="166"/>
      <c r="J30" s="136"/>
      <c r="K30" s="136"/>
      <c r="L30" s="136"/>
      <c r="M30" s="136"/>
      <c r="N30" s="136"/>
      <c r="O30" s="136"/>
      <c r="P30" s="136"/>
    </row>
    <row r="31" spans="1:16" s="42" customFormat="1" x14ac:dyDescent="0.2">
      <c r="A31" s="59"/>
      <c r="B31" s="157" t="s">
        <v>42</v>
      </c>
      <c r="C31" s="157"/>
      <c r="D31" s="157"/>
      <c r="E31" s="158"/>
      <c r="F31" s="159"/>
      <c r="G31" s="159"/>
      <c r="H31" s="159"/>
      <c r="I31" s="160"/>
      <c r="J31" s="136"/>
      <c r="K31" s="136"/>
      <c r="L31" s="136"/>
      <c r="M31" s="136"/>
      <c r="N31" s="136"/>
      <c r="O31" s="136"/>
      <c r="P31" s="136"/>
    </row>
    <row r="32" spans="1:16" s="42" customFormat="1" x14ac:dyDescent="0.2">
      <c r="A32" s="58">
        <v>1</v>
      </c>
      <c r="B32" s="131" t="s">
        <v>31</v>
      </c>
      <c r="C32" s="131"/>
      <c r="D32" s="131"/>
      <c r="E32" s="214">
        <v>0</v>
      </c>
      <c r="F32" s="140">
        <v>70</v>
      </c>
      <c r="G32" s="164"/>
      <c r="H32" s="164"/>
      <c r="I32" s="221">
        <f>E32*F32</f>
        <v>0</v>
      </c>
      <c r="J32" s="136"/>
      <c r="K32" s="136"/>
      <c r="L32" s="136"/>
      <c r="M32" s="136"/>
      <c r="N32" s="136"/>
      <c r="O32" s="136"/>
      <c r="P32" s="136"/>
    </row>
    <row r="33" spans="1:16" s="42" customFormat="1" x14ac:dyDescent="0.2">
      <c r="A33" s="41">
        <v>2</v>
      </c>
      <c r="B33" s="137" t="s">
        <v>33</v>
      </c>
      <c r="C33" s="211">
        <v>0</v>
      </c>
      <c r="D33" s="140">
        <v>80</v>
      </c>
      <c r="E33" s="141"/>
      <c r="F33" s="140"/>
      <c r="G33" s="164"/>
      <c r="H33" s="164"/>
      <c r="I33" s="221">
        <f>C33*D33</f>
        <v>0</v>
      </c>
      <c r="J33" s="136"/>
      <c r="K33" s="136"/>
      <c r="L33" s="136"/>
      <c r="M33" s="136"/>
      <c r="N33" s="136"/>
      <c r="O33" s="136"/>
      <c r="P33" s="136"/>
    </row>
    <row r="34" spans="1:16" s="42" customFormat="1" x14ac:dyDescent="0.2">
      <c r="A34" s="43">
        <v>3</v>
      </c>
      <c r="B34" s="143" t="s">
        <v>34</v>
      </c>
      <c r="C34" s="212">
        <v>0</v>
      </c>
      <c r="D34" s="162">
        <v>80</v>
      </c>
      <c r="E34" s="213">
        <v>0</v>
      </c>
      <c r="F34" s="140">
        <v>70</v>
      </c>
      <c r="G34" s="164"/>
      <c r="H34" s="164"/>
      <c r="I34" s="221">
        <f>(C34*D34)+(E34*F34)</f>
        <v>0</v>
      </c>
      <c r="J34" s="136"/>
      <c r="K34" s="136"/>
      <c r="L34" s="136"/>
      <c r="M34" s="136"/>
      <c r="N34" s="136"/>
      <c r="O34" s="136"/>
      <c r="P34" s="136"/>
    </row>
    <row r="35" spans="1:16" s="42" customFormat="1" x14ac:dyDescent="0.2">
      <c r="A35" s="43">
        <v>4</v>
      </c>
      <c r="B35" s="143" t="s">
        <v>43</v>
      </c>
      <c r="C35" s="167" t="s">
        <v>32</v>
      </c>
      <c r="D35" s="162"/>
      <c r="E35" s="147" t="s">
        <v>32</v>
      </c>
      <c r="F35" s="162"/>
      <c r="G35" s="164"/>
      <c r="H35" s="164"/>
      <c r="I35" s="168"/>
      <c r="J35" s="136"/>
      <c r="K35" s="136"/>
      <c r="L35" s="136"/>
      <c r="M35" s="136"/>
      <c r="N35" s="136"/>
      <c r="O35" s="136"/>
      <c r="P35" s="136"/>
    </row>
    <row r="36" spans="1:16" s="42" customFormat="1" x14ac:dyDescent="0.2">
      <c r="A36" s="43">
        <v>5</v>
      </c>
      <c r="B36" s="143" t="s">
        <v>36</v>
      </c>
      <c r="C36" s="212">
        <v>0</v>
      </c>
      <c r="D36" s="162">
        <v>80</v>
      </c>
      <c r="E36" s="213">
        <v>0</v>
      </c>
      <c r="F36" s="162">
        <v>70</v>
      </c>
      <c r="G36" s="164"/>
      <c r="H36" s="164"/>
      <c r="I36" s="221">
        <f t="shared" ref="I36:I39" si="2">(C36*D36)+(E36*F36)</f>
        <v>0</v>
      </c>
      <c r="J36" s="136"/>
      <c r="K36" s="136"/>
      <c r="L36" s="136"/>
      <c r="M36" s="136"/>
      <c r="N36" s="136"/>
      <c r="O36" s="136"/>
      <c r="P36" s="136"/>
    </row>
    <row r="37" spans="1:16" s="42" customFormat="1" x14ac:dyDescent="0.2">
      <c r="A37" s="43">
        <v>6</v>
      </c>
      <c r="B37" s="143" t="s">
        <v>37</v>
      </c>
      <c r="C37" s="212">
        <v>0</v>
      </c>
      <c r="D37" s="162">
        <v>80</v>
      </c>
      <c r="E37" s="213">
        <v>0</v>
      </c>
      <c r="F37" s="162">
        <v>70</v>
      </c>
      <c r="G37" s="164"/>
      <c r="H37" s="164"/>
      <c r="I37" s="221">
        <f t="shared" si="2"/>
        <v>0</v>
      </c>
      <c r="J37" s="136"/>
      <c r="K37" s="136"/>
      <c r="L37" s="136"/>
      <c r="M37" s="136"/>
      <c r="N37" s="136"/>
      <c r="O37" s="136"/>
      <c r="P37" s="136"/>
    </row>
    <row r="38" spans="1:16" s="42" customFormat="1" x14ac:dyDescent="0.2">
      <c r="A38" s="43">
        <v>7</v>
      </c>
      <c r="B38" s="143" t="s">
        <v>38</v>
      </c>
      <c r="C38" s="212">
        <v>0</v>
      </c>
      <c r="D38" s="162">
        <v>80</v>
      </c>
      <c r="E38" s="213">
        <v>0</v>
      </c>
      <c r="F38" s="162">
        <v>70</v>
      </c>
      <c r="G38" s="164"/>
      <c r="H38" s="164"/>
      <c r="I38" s="221">
        <f t="shared" si="2"/>
        <v>0</v>
      </c>
      <c r="J38" s="136"/>
      <c r="K38" s="136"/>
      <c r="L38" s="136"/>
      <c r="M38" s="136"/>
      <c r="N38" s="136"/>
      <c r="O38" s="136"/>
      <c r="P38" s="136"/>
    </row>
    <row r="39" spans="1:16" s="42" customFormat="1" x14ac:dyDescent="0.2">
      <c r="A39" s="43">
        <v>8</v>
      </c>
      <c r="B39" s="143" t="s">
        <v>39</v>
      </c>
      <c r="C39" s="212">
        <v>0</v>
      </c>
      <c r="D39" s="162">
        <v>80</v>
      </c>
      <c r="E39" s="213">
        <v>0</v>
      </c>
      <c r="F39" s="162">
        <v>70</v>
      </c>
      <c r="G39" s="164"/>
      <c r="H39" s="164"/>
      <c r="I39" s="221">
        <f t="shared" si="2"/>
        <v>0</v>
      </c>
      <c r="J39" s="136"/>
      <c r="K39" s="136"/>
      <c r="L39" s="136"/>
      <c r="M39" s="136"/>
      <c r="N39" s="136"/>
      <c r="O39" s="136"/>
      <c r="P39" s="136"/>
    </row>
    <row r="40" spans="1:16" s="42" customFormat="1" x14ac:dyDescent="0.2">
      <c r="A40" s="60"/>
      <c r="B40" s="164"/>
      <c r="C40" s="164"/>
      <c r="D40" s="164"/>
      <c r="E40" s="169"/>
      <c r="F40" s="165"/>
      <c r="G40" s="164"/>
      <c r="H40" s="164"/>
      <c r="I40" s="166"/>
      <c r="J40" s="136"/>
      <c r="K40" s="136"/>
      <c r="L40" s="136"/>
      <c r="M40" s="136"/>
      <c r="N40" s="136"/>
      <c r="O40" s="136"/>
      <c r="P40" s="136"/>
    </row>
    <row r="41" spans="1:16" s="42" customFormat="1" x14ac:dyDescent="0.2">
      <c r="A41" s="60"/>
      <c r="B41" s="149" t="s">
        <v>66</v>
      </c>
      <c r="C41" s="150">
        <f>SUM(C33:C39)</f>
        <v>0</v>
      </c>
      <c r="D41" s="150"/>
      <c r="E41" s="151"/>
      <c r="F41" s="165"/>
      <c r="G41" s="164"/>
      <c r="H41" s="164"/>
      <c r="I41" s="166"/>
      <c r="J41" s="136"/>
      <c r="K41" s="136"/>
      <c r="L41" s="136"/>
      <c r="M41" s="136"/>
      <c r="N41" s="136"/>
      <c r="O41" s="136"/>
      <c r="P41" s="136"/>
    </row>
    <row r="42" spans="1:16" s="42" customFormat="1" x14ac:dyDescent="0.2">
      <c r="A42" s="61"/>
      <c r="B42" s="149" t="s">
        <v>67</v>
      </c>
      <c r="C42" s="152"/>
      <c r="D42" s="152"/>
      <c r="E42" s="171">
        <f>SUM(E32:E41)</f>
        <v>0</v>
      </c>
      <c r="F42" s="155"/>
      <c r="G42" s="154"/>
      <c r="H42" s="155"/>
      <c r="I42" s="156"/>
      <c r="J42" s="136"/>
      <c r="K42" s="136"/>
      <c r="L42" s="136"/>
      <c r="M42" s="136"/>
      <c r="N42" s="136"/>
      <c r="O42" s="136"/>
      <c r="P42" s="136"/>
    </row>
    <row r="43" spans="1:16" ht="12" customHeight="1" x14ac:dyDescent="0.2">
      <c r="A43" s="44"/>
      <c r="B43" s="198" t="s">
        <v>44</v>
      </c>
      <c r="C43" s="198"/>
      <c r="D43" s="198"/>
      <c r="E43" s="198"/>
      <c r="F43" s="198"/>
      <c r="G43" s="198"/>
      <c r="H43" s="198"/>
      <c r="I43" s="199"/>
      <c r="J43" s="170"/>
      <c r="K43" s="170"/>
      <c r="L43" s="170"/>
      <c r="M43" s="170"/>
      <c r="N43" s="170"/>
      <c r="O43" s="170"/>
      <c r="P43" s="170"/>
    </row>
    <row r="44" spans="1:16" ht="12" customHeight="1" x14ac:dyDescent="0.2">
      <c r="A44" s="28"/>
      <c r="B44" s="200"/>
      <c r="C44" s="200"/>
      <c r="D44" s="200"/>
      <c r="E44" s="200"/>
      <c r="F44" s="200"/>
      <c r="G44" s="200"/>
      <c r="H44" s="200"/>
      <c r="I44" s="201"/>
      <c r="J44" s="170"/>
      <c r="K44" s="170"/>
      <c r="L44" s="170"/>
      <c r="M44" s="170"/>
      <c r="N44" s="170"/>
      <c r="O44" s="170"/>
      <c r="P44" s="170"/>
    </row>
    <row r="45" spans="1:16" x14ac:dyDescent="0.2">
      <c r="A45" s="28"/>
      <c r="B45" s="200"/>
      <c r="C45" s="200"/>
      <c r="D45" s="200"/>
      <c r="E45" s="200"/>
      <c r="F45" s="200"/>
      <c r="G45" s="200"/>
      <c r="H45" s="200"/>
      <c r="I45" s="201"/>
      <c r="J45" s="170"/>
      <c r="K45" s="170"/>
      <c r="L45" s="170"/>
      <c r="M45" s="170"/>
      <c r="N45" s="170"/>
      <c r="O45" s="170"/>
      <c r="P45" s="170"/>
    </row>
    <row r="46" spans="1:16" x14ac:dyDescent="0.2">
      <c r="A46" s="28"/>
      <c r="B46" s="200"/>
      <c r="C46" s="200"/>
      <c r="D46" s="200"/>
      <c r="E46" s="200"/>
      <c r="F46" s="200"/>
      <c r="G46" s="200"/>
      <c r="H46" s="200"/>
      <c r="I46" s="201"/>
      <c r="J46" s="170"/>
      <c r="K46" s="170"/>
      <c r="L46" s="170"/>
      <c r="M46" s="170"/>
      <c r="N46" s="170"/>
      <c r="O46" s="170"/>
      <c r="P46" s="170"/>
    </row>
    <row r="47" spans="1:16" x14ac:dyDescent="0.2">
      <c r="A47" s="28"/>
      <c r="B47" s="200"/>
      <c r="C47" s="200"/>
      <c r="D47" s="200"/>
      <c r="E47" s="200"/>
      <c r="F47" s="200"/>
      <c r="G47" s="200"/>
      <c r="H47" s="200"/>
      <c r="I47" s="201"/>
      <c r="J47" s="170"/>
      <c r="K47" s="170"/>
      <c r="L47" s="170"/>
      <c r="M47" s="170"/>
      <c r="N47" s="170"/>
      <c r="O47" s="170"/>
      <c r="P47" s="170"/>
    </row>
    <row r="48" spans="1:16" x14ac:dyDescent="0.2">
      <c r="A48" s="45"/>
      <c r="B48" s="46"/>
      <c r="C48" s="46"/>
      <c r="D48" s="46"/>
      <c r="E48" s="47"/>
      <c r="F48" s="47"/>
      <c r="G48" s="46"/>
      <c r="H48" s="46"/>
      <c r="I48" s="48"/>
    </row>
    <row r="49" spans="1:9" s="50" customFormat="1" ht="15" x14ac:dyDescent="0.25">
      <c r="A49" s="107"/>
      <c r="B49" s="108" t="s">
        <v>85</v>
      </c>
      <c r="C49" s="108"/>
      <c r="D49" s="108"/>
      <c r="E49" s="108"/>
      <c r="F49" s="108"/>
      <c r="G49" s="215">
        <f>SUM(G9:G15)</f>
        <v>0</v>
      </c>
      <c r="H49" s="215">
        <f>SUM(H21:H27)</f>
        <v>0</v>
      </c>
      <c r="I49" s="215">
        <f>SUM(I32:I34,I36:I39)</f>
        <v>0</v>
      </c>
    </row>
    <row r="50" spans="1:9" ht="15" x14ac:dyDescent="0.25">
      <c r="A50" s="109"/>
      <c r="B50" s="202" t="s">
        <v>24</v>
      </c>
      <c r="C50" s="203"/>
      <c r="D50" s="203"/>
      <c r="E50" s="203"/>
      <c r="F50" s="204"/>
      <c r="G50" s="216">
        <f>SUM(G49:I49)</f>
        <v>0</v>
      </c>
      <c r="H50" s="217"/>
      <c r="I50" s="218"/>
    </row>
    <row r="51" spans="1:9" x14ac:dyDescent="0.2">
      <c r="C51" s="36"/>
      <c r="D51" s="36"/>
      <c r="E51" s="39"/>
      <c r="F51" s="39"/>
    </row>
    <row r="52" spans="1:9" x14ac:dyDescent="0.2">
      <c r="C52" s="36"/>
      <c r="D52" s="36"/>
      <c r="E52" s="39"/>
      <c r="F52" s="39"/>
    </row>
    <row r="53" spans="1:9" x14ac:dyDescent="0.2">
      <c r="C53" s="36"/>
      <c r="D53" s="36"/>
      <c r="E53" s="39"/>
      <c r="F53" s="39"/>
    </row>
    <row r="54" spans="1:9" x14ac:dyDescent="0.2">
      <c r="C54" s="36"/>
      <c r="D54" s="36"/>
      <c r="E54" s="39"/>
      <c r="F54" s="39"/>
    </row>
    <row r="55" spans="1:9" x14ac:dyDescent="0.2">
      <c r="C55" s="36"/>
      <c r="D55" s="36"/>
      <c r="E55" s="39"/>
      <c r="F55" s="39"/>
    </row>
    <row r="56" spans="1:9" x14ac:dyDescent="0.2">
      <c r="C56" s="36"/>
      <c r="D56" s="36"/>
      <c r="E56" s="39"/>
      <c r="F56" s="39"/>
      <c r="H56" s="62"/>
    </row>
    <row r="57" spans="1:9" x14ac:dyDescent="0.2">
      <c r="C57" s="36"/>
      <c r="D57" s="36"/>
      <c r="E57" s="39"/>
      <c r="F57" s="39"/>
    </row>
    <row r="58" spans="1:9" x14ac:dyDescent="0.2">
      <c r="C58" s="36"/>
      <c r="D58" s="36"/>
      <c r="E58" s="39"/>
      <c r="F58" s="39"/>
    </row>
    <row r="59" spans="1:9" x14ac:dyDescent="0.2">
      <c r="C59" s="36"/>
      <c r="D59" s="36"/>
      <c r="E59" s="39"/>
      <c r="F59" s="39"/>
    </row>
    <row r="60" spans="1:9" x14ac:dyDescent="0.2">
      <c r="C60" s="36"/>
      <c r="D60" s="36"/>
      <c r="E60" s="39"/>
      <c r="F60" s="39"/>
    </row>
    <row r="61" spans="1:9" x14ac:dyDescent="0.2">
      <c r="C61" s="36"/>
      <c r="D61" s="36"/>
      <c r="E61" s="39"/>
      <c r="F61" s="39"/>
    </row>
    <row r="62" spans="1:9" x14ac:dyDescent="0.2">
      <c r="C62" s="36"/>
      <c r="D62" s="36"/>
      <c r="E62" s="39"/>
      <c r="F62" s="39"/>
    </row>
    <row r="63" spans="1:9" x14ac:dyDescent="0.2">
      <c r="C63" s="36"/>
      <c r="D63" s="36"/>
      <c r="E63" s="39"/>
      <c r="F63" s="39"/>
    </row>
  </sheetData>
  <sheetProtection algorithmName="SHA-512" hashValue="STWs87b3O4iAhQEOddZwtpwsKDwEOxO7vbbCEmIlcvT01tA1IXGJ90x8Lch+kPPi7D5pZO+seTKcAnKsMiyQUA==" saltValue="dg5J1lUG5ckjVELXTl387Q==" spinCount="100000" sheet="1" objects="1" scenarios="1" selectLockedCells="1"/>
  <autoFilter ref="A6:D46"/>
  <mergeCells count="3">
    <mergeCell ref="B43:I47"/>
    <mergeCell ref="G50:I50"/>
    <mergeCell ref="B50:F50"/>
  </mergeCells>
  <printOptions horizontalCentered="1"/>
  <pageMargins left="0.7" right="0.7" top="0.75" bottom="0.75" header="0.3" footer="0.3"/>
  <pageSetup paperSize="9" scale="4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KR.LIST_29015</vt:lpstr>
      <vt:lpstr>SO2_29015</vt:lpstr>
      <vt:lpstr>SO3_29015</vt:lpstr>
      <vt:lpstr>SO5_29015</vt:lpstr>
      <vt:lpstr>SO2_29015!Názvy_tisku</vt:lpstr>
      <vt:lpstr>SO3_29015!Oblast_tisku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2018-10-19T13:46:16Z</cp:lastPrinted>
  <dcterms:created xsi:type="dcterms:W3CDTF">2016-01-20T08:28:42Z</dcterms:created>
  <dcterms:modified xsi:type="dcterms:W3CDTF">2020-01-28T10:18:40Z</dcterms:modified>
</cp:coreProperties>
</file>